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Licitações Compras Contratos\Materiais e Serviços\2023\PROCESSOS\Concorrência Transporte Coletivo\"/>
    </mc:Choice>
  </mc:AlternateContent>
  <xr:revisionPtr revIDLastSave="0" documentId="13_ncr:1_{5423801F-6CEB-403A-A339-BBF1F8DF72F2}" xr6:coauthVersionLast="47" xr6:coauthVersionMax="47" xr10:uidLastSave="{00000000-0000-0000-0000-000000000000}"/>
  <bookViews>
    <workbookView xWindow="-120" yWindow="-120" windowWidth="29040" windowHeight="17640" activeTab="8" xr2:uid="{E7615E1E-8827-4E33-B1FF-E1F3AB2D06C9}"/>
  </bookViews>
  <sheets>
    <sheet name="Fator Q" sheetId="1" r:id="rId1"/>
    <sheet name="A" sheetId="6" r:id="rId2"/>
    <sheet name="B" sheetId="10" r:id="rId3"/>
    <sheet name="C" sheetId="8" r:id="rId4"/>
    <sheet name="D" sheetId="2" r:id="rId5"/>
    <sheet name="E" sheetId="3" r:id="rId6"/>
    <sheet name="F" sheetId="4" r:id="rId7"/>
    <sheet name="G" sheetId="5" r:id="rId8"/>
    <sheet name="ResumoMetas" sheetId="1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" i="12" l="1"/>
  <c r="O13" i="12"/>
  <c r="N13" i="12"/>
  <c r="M13" i="12"/>
  <c r="L13" i="12"/>
  <c r="K13" i="12"/>
  <c r="J13" i="12"/>
  <c r="I13" i="12"/>
  <c r="H13" i="12"/>
  <c r="G13" i="12"/>
  <c r="F13" i="12"/>
  <c r="P12" i="12"/>
  <c r="O12" i="12"/>
  <c r="N12" i="12"/>
  <c r="M12" i="12"/>
  <c r="L12" i="12"/>
  <c r="K12" i="12"/>
  <c r="J12" i="12"/>
  <c r="I12" i="12"/>
  <c r="H12" i="12"/>
  <c r="G12" i="12"/>
  <c r="F12" i="12"/>
  <c r="P11" i="12"/>
  <c r="O11" i="12"/>
  <c r="N11" i="12"/>
  <c r="M11" i="12"/>
  <c r="L11" i="12"/>
  <c r="K11" i="12"/>
  <c r="J11" i="12"/>
  <c r="I11" i="12"/>
  <c r="H11" i="12"/>
  <c r="G11" i="12"/>
  <c r="F11" i="12"/>
  <c r="P10" i="12"/>
  <c r="O10" i="12"/>
  <c r="N10" i="12"/>
  <c r="M10" i="12"/>
  <c r="L10" i="12"/>
  <c r="K10" i="12"/>
  <c r="J10" i="12"/>
  <c r="I10" i="12"/>
  <c r="H10" i="12"/>
  <c r="G10" i="12"/>
  <c r="F10" i="12"/>
  <c r="P9" i="12"/>
  <c r="O9" i="12"/>
  <c r="N9" i="12"/>
  <c r="M9" i="12"/>
  <c r="L9" i="12"/>
  <c r="K9" i="12"/>
  <c r="J9" i="12"/>
  <c r="I9" i="12"/>
  <c r="H9" i="12"/>
  <c r="G9" i="12"/>
  <c r="F9" i="12"/>
  <c r="P8" i="12"/>
  <c r="O8" i="12"/>
  <c r="N8" i="12"/>
  <c r="M8" i="12"/>
  <c r="L8" i="12"/>
  <c r="K8" i="12"/>
  <c r="J8" i="12"/>
  <c r="I8" i="12"/>
  <c r="H8" i="12"/>
  <c r="G8" i="12"/>
  <c r="F8" i="12"/>
  <c r="P7" i="12"/>
  <c r="O7" i="12"/>
  <c r="N7" i="12"/>
  <c r="M7" i="12"/>
  <c r="L7" i="12"/>
  <c r="K7" i="12"/>
  <c r="J7" i="12"/>
  <c r="I7" i="12"/>
  <c r="H7" i="12"/>
  <c r="G7" i="12"/>
  <c r="F7" i="12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13" i="1"/>
  <c r="F13" i="1"/>
  <c r="E13" i="1"/>
  <c r="G12" i="1"/>
  <c r="F12" i="1"/>
  <c r="E12" i="1"/>
  <c r="G11" i="1"/>
  <c r="F11" i="1"/>
  <c r="E11" i="1"/>
  <c r="G10" i="1"/>
  <c r="F10" i="1"/>
  <c r="E10" i="1"/>
  <c r="E9" i="1"/>
  <c r="G7" i="1"/>
  <c r="F7" i="1"/>
  <c r="E7" i="1"/>
  <c r="T10" i="12"/>
  <c r="S10" i="12"/>
  <c r="R10" i="12"/>
  <c r="Q10" i="12"/>
  <c r="K11" i="8"/>
  <c r="J11" i="8"/>
  <c r="I11" i="8"/>
  <c r="H11" i="8"/>
  <c r="G11" i="8"/>
  <c r="G9" i="1" s="1"/>
  <c r="F11" i="8"/>
  <c r="F9" i="1" s="1"/>
  <c r="E11" i="8"/>
  <c r="L11" i="10"/>
  <c r="Q8" i="12" s="1"/>
  <c r="K11" i="10"/>
  <c r="J11" i="10"/>
  <c r="I11" i="10"/>
  <c r="H11" i="10"/>
  <c r="G11" i="10"/>
  <c r="G8" i="1" s="1"/>
  <c r="F11" i="10"/>
  <c r="F8" i="1" s="1"/>
  <c r="E11" i="10"/>
  <c r="E8" i="1" s="1"/>
  <c r="E14" i="1" s="1"/>
  <c r="X13" i="12"/>
  <c r="W13" i="12"/>
  <c r="V13" i="12"/>
  <c r="U13" i="12"/>
  <c r="T13" i="12"/>
  <c r="S13" i="12"/>
  <c r="R13" i="12"/>
  <c r="Q13" i="12"/>
  <c r="X12" i="12"/>
  <c r="W12" i="12"/>
  <c r="V12" i="12"/>
  <c r="U12" i="12"/>
  <c r="T12" i="12"/>
  <c r="S12" i="12"/>
  <c r="R12" i="12"/>
  <c r="Q12" i="12"/>
  <c r="X11" i="12"/>
  <c r="W11" i="12"/>
  <c r="V11" i="12"/>
  <c r="U11" i="12"/>
  <c r="T11" i="12"/>
  <c r="S11" i="12"/>
  <c r="R11" i="12"/>
  <c r="Q11" i="12"/>
  <c r="X10" i="12"/>
  <c r="W10" i="12"/>
  <c r="V10" i="12"/>
  <c r="U10" i="12"/>
  <c r="V7" i="12"/>
  <c r="U7" i="12"/>
  <c r="T7" i="12"/>
  <c r="S7" i="12"/>
  <c r="R7" i="12"/>
  <c r="Q7" i="12"/>
  <c r="D9" i="5"/>
  <c r="D9" i="4"/>
  <c r="D9" i="3"/>
  <c r="D11" i="3" s="1"/>
  <c r="E11" i="12" s="1"/>
  <c r="D9" i="6"/>
  <c r="E7" i="12" s="1"/>
  <c r="D9" i="2"/>
  <c r="D11" i="2" s="1"/>
  <c r="E10" i="12" s="1"/>
  <c r="W11" i="8"/>
  <c r="V11" i="8"/>
  <c r="U11" i="8"/>
  <c r="T11" i="8"/>
  <c r="S11" i="8"/>
  <c r="X9" i="12" s="1"/>
  <c r="R11" i="8"/>
  <c r="W9" i="12" s="1"/>
  <c r="Q11" i="8"/>
  <c r="V9" i="12" s="1"/>
  <c r="P11" i="8"/>
  <c r="U9" i="12" s="1"/>
  <c r="O11" i="8"/>
  <c r="T9" i="12" s="1"/>
  <c r="N11" i="8"/>
  <c r="S9" i="12" s="1"/>
  <c r="M11" i="8"/>
  <c r="R9" i="12" s="1"/>
  <c r="L11" i="8"/>
  <c r="Q9" i="12" s="1"/>
  <c r="D9" i="8"/>
  <c r="D11" i="8" s="1"/>
  <c r="D9" i="10"/>
  <c r="D11" i="10" s="1"/>
  <c r="W11" i="10"/>
  <c r="V11" i="10"/>
  <c r="U11" i="10"/>
  <c r="T11" i="10"/>
  <c r="S11" i="10"/>
  <c r="X8" i="12" s="1"/>
  <c r="R11" i="10"/>
  <c r="W8" i="12" s="1"/>
  <c r="Q11" i="10"/>
  <c r="V8" i="12" s="1"/>
  <c r="P11" i="10"/>
  <c r="U8" i="12" s="1"/>
  <c r="O11" i="10"/>
  <c r="T8" i="12" s="1"/>
  <c r="N11" i="10"/>
  <c r="S8" i="12" s="1"/>
  <c r="M11" i="10"/>
  <c r="R8" i="12" s="1"/>
  <c r="X7" i="12"/>
  <c r="W7" i="12"/>
  <c r="F14" i="1" l="1"/>
  <c r="G14" i="1"/>
  <c r="F15" i="1"/>
  <c r="G15" i="1"/>
  <c r="E15" i="1"/>
  <c r="D11" i="5"/>
  <c r="E8" i="12"/>
  <c r="H14" i="1"/>
  <c r="I14" i="1"/>
  <c r="H15" i="1"/>
  <c r="J14" i="1"/>
  <c r="J15" i="1" s="1"/>
  <c r="I15" i="1"/>
  <c r="E13" i="12" l="1"/>
  <c r="T15" i="1"/>
  <c r="T14" i="1"/>
  <c r="U15" i="1"/>
  <c r="U14" i="1"/>
  <c r="V15" i="1"/>
  <c r="V14" i="1"/>
  <c r="W15" i="1"/>
  <c r="W14" i="1"/>
  <c r="R15" i="1"/>
  <c r="R14" i="1"/>
  <c r="S15" i="1"/>
  <c r="S14" i="1"/>
  <c r="D11" i="1"/>
  <c r="Q15" i="1"/>
  <c r="P14" i="1"/>
  <c r="O15" i="1"/>
  <c r="P15" i="1" l="1"/>
  <c r="O14" i="1"/>
  <c r="Q14" i="1"/>
  <c r="D9" i="1"/>
  <c r="D14" i="1" s="1"/>
  <c r="E9" i="12"/>
  <c r="D8" i="1"/>
  <c r="D10" i="1"/>
  <c r="N14" i="1" l="1"/>
  <c r="N15" i="1"/>
  <c r="D13" i="1"/>
  <c r="D7" i="1"/>
  <c r="D11" i="4"/>
  <c r="K14" i="1" s="1"/>
  <c r="K15" i="1" s="1"/>
  <c r="D12" i="1" l="1"/>
  <c r="D15" i="1" s="1"/>
  <c r="E12" i="12"/>
  <c r="L14" i="1" l="1"/>
  <c r="L15" i="1"/>
  <c r="M14" i="1"/>
  <c r="M15" i="1"/>
</calcChain>
</file>

<file path=xl/sharedStrings.xml><?xml version="1.0" encoding="utf-8"?>
<sst xmlns="http://schemas.openxmlformats.org/spreadsheetml/2006/main" count="80" uniqueCount="59">
  <si>
    <t>Meta</t>
  </si>
  <si>
    <t>Informação</t>
  </si>
  <si>
    <t>Fator Q</t>
  </si>
  <si>
    <t>% Meta</t>
  </si>
  <si>
    <t>Metas</t>
  </si>
  <si>
    <t>Descrição do Indicador</t>
  </si>
  <si>
    <t>#</t>
  </si>
  <si>
    <t>* Ano teste</t>
  </si>
  <si>
    <t>% Meta A</t>
  </si>
  <si>
    <t>% Meta B</t>
  </si>
  <si>
    <t>% Meta C</t>
  </si>
  <si>
    <t>% Meta D</t>
  </si>
  <si>
    <t>% Meta E</t>
  </si>
  <si>
    <t>% Meta F</t>
  </si>
  <si>
    <t>% Meta G</t>
  </si>
  <si>
    <t>Índice de Cumprimento de Viagem</t>
  </si>
  <si>
    <t>Índice de Quebra</t>
  </si>
  <si>
    <t>Índice de Autuações</t>
  </si>
  <si>
    <t>Índice de Reclamação de Pessoal Operacional</t>
  </si>
  <si>
    <t>Índice de Reclamação de Viagem</t>
  </si>
  <si>
    <t>A</t>
  </si>
  <si>
    <t>B</t>
  </si>
  <si>
    <t>C</t>
  </si>
  <si>
    <t>D</t>
  </si>
  <si>
    <t>E</t>
  </si>
  <si>
    <t>F</t>
  </si>
  <si>
    <t>G</t>
  </si>
  <si>
    <t>Indice de Cumprimento de Viagens</t>
  </si>
  <si>
    <t>Quantidade de quebras mensais media</t>
  </si>
  <si>
    <t>A - Índice de Cumprimento de Viagem</t>
  </si>
  <si>
    <t>B - Índice de Quebra</t>
  </si>
  <si>
    <t>i. Qualquer Meta abaixo de 80% ---&gt; Impacto no IRP ou RTP será automaticamente o de -0,50%, via Fator Q.</t>
  </si>
  <si>
    <t xml:space="preserve">ii. Limitação do valor máximo e mínimo de Fator Q em +0,50% e -0,50%, respectivamente. </t>
  </si>
  <si>
    <t xml:space="preserve">Calculo Meta B </t>
  </si>
  <si>
    <t>Meta do Indicador</t>
  </si>
  <si>
    <t>Número de Carros Reprovados na Vistoria</t>
  </si>
  <si>
    <t>Número de Carros Vistoriados</t>
  </si>
  <si>
    <t>Índice de Reprovação de Vistorias</t>
  </si>
  <si>
    <t>C - Índice de Reprovação de Vistorias</t>
  </si>
  <si>
    <t>Índice de Acidentes de Transito</t>
  </si>
  <si>
    <t>D - Índice de Acidentes de Transito</t>
  </si>
  <si>
    <t>Número de Acidentes de Trânsito Medio Mensal</t>
  </si>
  <si>
    <t>Frota Operante media mensal</t>
  </si>
  <si>
    <t>Calculo C</t>
  </si>
  <si>
    <t>E - Índice de Autuações</t>
  </si>
  <si>
    <t>Cálculo E</t>
  </si>
  <si>
    <t>Quantidade de Autuações Recebidas pelo Órgão Gestor media mensal</t>
  </si>
  <si>
    <t>Nº de Reclamações media mensal de Pessoal</t>
  </si>
  <si>
    <t>Nº de Profissionais Medio Mensal da Concessionária</t>
  </si>
  <si>
    <t>Cálculo F</t>
  </si>
  <si>
    <t xml:space="preserve">F - Índice de Reclamação de Pessoal Operacional </t>
  </si>
  <si>
    <t>G - Índice de Reclamação de Viagem</t>
  </si>
  <si>
    <t>Nº de Reclamações de Viagens Medio Mensal</t>
  </si>
  <si>
    <t>Nº de Viagens media mensal</t>
  </si>
  <si>
    <t>Cálculo G</t>
  </si>
  <si>
    <t>Valor % Meta Geral</t>
  </si>
  <si>
    <t xml:space="preserve">iii. Valor de cada Meta será calculada trienalmente durante a RTP, junto com o Fator Q, e o resultado será aplicado no ciclo tarifário seguinte, devido a recomendação inicial de monitorar e calibrar/adequar as Metas durante o o primeiro ciclo tarifário de acordo com a realidade do Município e da Nova Concessão. </t>
  </si>
  <si>
    <t>iv. Metas devem representar uma realidade e ser factível de atingimento pelo prestador, bem como, representar a qualidade necessaria para o sistema, servindo de incentivo para atração de mais usuários.</t>
  </si>
  <si>
    <t>FATOR Q - CÁLCULO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</si>
</sst>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0.0000"/>
    <numFmt numFmtId="166" formatCode="_-* #,##0_-;\-* #,##0_-;_-* &quot;-&quot;??_-;_-@_-"/>
    <numFmt numFmtId="167" formatCode="_-* #,##0.0_-;\-* #,##0.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 Nova"/>
      <family val="2"/>
    </font>
    <font>
      <sz val="10"/>
      <color theme="1"/>
      <name val="Arial Nova"/>
      <family val="2"/>
    </font>
    <font>
      <b/>
      <sz val="10"/>
      <color theme="1"/>
      <name val="Arial Nova"/>
      <family val="2"/>
    </font>
    <font>
      <b/>
      <sz val="10"/>
      <color theme="0"/>
      <name val="Arial Nova"/>
      <family val="2"/>
    </font>
    <font>
      <sz val="8"/>
      <color theme="1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1919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3" fillId="4" borderId="0" xfId="0" applyFont="1" applyFill="1" applyAlignment="1">
      <alignment horizontal="center" vertical="center"/>
    </xf>
    <xf numFmtId="0" fontId="4" fillId="5" borderId="0" xfId="0" applyFont="1" applyFill="1"/>
    <xf numFmtId="0" fontId="4" fillId="6" borderId="2" xfId="0" applyFont="1" applyFill="1" applyBorder="1"/>
    <xf numFmtId="0" fontId="4" fillId="6" borderId="3" xfId="0" applyFont="1" applyFill="1" applyBorder="1"/>
    <xf numFmtId="0" fontId="5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vertical="center"/>
    </xf>
    <xf numFmtId="0" fontId="4" fillId="6" borderId="4" xfId="0" applyFont="1" applyFill="1" applyBorder="1"/>
    <xf numFmtId="0" fontId="4" fillId="6" borderId="0" xfId="0" applyFont="1" applyFill="1"/>
    <xf numFmtId="0" fontId="4" fillId="6" borderId="5" xfId="0" applyFont="1" applyFill="1" applyBorder="1"/>
    <xf numFmtId="0" fontId="4" fillId="6" borderId="6" xfId="0" applyFont="1" applyFill="1" applyBorder="1"/>
    <xf numFmtId="0" fontId="5" fillId="6" borderId="6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vertical="center"/>
    </xf>
    <xf numFmtId="0" fontId="4" fillId="6" borderId="7" xfId="0" applyFont="1" applyFill="1" applyBorder="1"/>
    <xf numFmtId="0" fontId="4" fillId="0" borderId="2" xfId="0" applyFont="1" applyBorder="1"/>
    <xf numFmtId="0" fontId="4" fillId="0" borderId="8" xfId="0" applyFont="1" applyBorder="1"/>
    <xf numFmtId="0" fontId="6" fillId="2" borderId="1" xfId="0" applyFont="1" applyFill="1" applyBorder="1" applyAlignment="1">
      <alignment horizontal="center" vertical="center"/>
    </xf>
    <xf numFmtId="0" fontId="4" fillId="0" borderId="0" xfId="0" applyFont="1"/>
    <xf numFmtId="0" fontId="4" fillId="0" borderId="9" xfId="0" applyFont="1" applyBorder="1"/>
    <xf numFmtId="165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0" fontId="4" fillId="0" borderId="0" xfId="2" applyNumberFormat="1" applyFont="1"/>
    <xf numFmtId="9" fontId="4" fillId="0" borderId="0" xfId="0" applyNumberFormat="1" applyFont="1"/>
    <xf numFmtId="10" fontId="4" fillId="0" borderId="0" xfId="0" applyNumberFormat="1" applyFont="1"/>
    <xf numFmtId="0" fontId="5" fillId="3" borderId="1" xfId="0" applyFont="1" applyFill="1" applyBorder="1" applyAlignment="1">
      <alignment horizontal="center" vertical="center"/>
    </xf>
    <xf numFmtId="10" fontId="5" fillId="3" borderId="1" xfId="2" applyNumberFormat="1" applyFont="1" applyFill="1" applyBorder="1" applyAlignment="1">
      <alignment horizontal="center" vertical="center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7" fillId="0" borderId="0" xfId="0" applyFont="1"/>
    <xf numFmtId="0" fontId="5" fillId="6" borderId="4" xfId="0" applyFont="1" applyFill="1" applyBorder="1" applyAlignment="1">
      <alignment vertical="center"/>
    </xf>
    <xf numFmtId="0" fontId="5" fillId="6" borderId="7" xfId="0" applyFont="1" applyFill="1" applyBorder="1" applyAlignment="1">
      <alignment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4" fillId="0" borderId="1" xfId="0" applyFont="1" applyBorder="1"/>
    <xf numFmtId="166" fontId="4" fillId="0" borderId="1" xfId="1" applyNumberFormat="1" applyFont="1" applyBorder="1" applyAlignment="1">
      <alignment horizontal="center" vertical="center"/>
    </xf>
    <xf numFmtId="164" fontId="4" fillId="0" borderId="9" xfId="1" applyFont="1" applyBorder="1" applyAlignment="1">
      <alignment horizontal="center"/>
    </xf>
    <xf numFmtId="0" fontId="5" fillId="3" borderId="1" xfId="0" applyFont="1" applyFill="1" applyBorder="1"/>
    <xf numFmtId="164" fontId="5" fillId="3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0" fontId="5" fillId="3" borderId="1" xfId="0" applyNumberFormat="1" applyFont="1" applyFill="1" applyBorder="1" applyAlignment="1">
      <alignment horizontal="center" vertical="center"/>
    </xf>
    <xf numFmtId="10" fontId="4" fillId="0" borderId="9" xfId="0" applyNumberFormat="1" applyFont="1" applyBorder="1"/>
    <xf numFmtId="10" fontId="4" fillId="0" borderId="0" xfId="2" applyNumberFormat="1" applyFont="1" applyBorder="1"/>
    <xf numFmtId="0" fontId="5" fillId="6" borderId="3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10" fontId="5" fillId="3" borderId="1" xfId="2" applyNumberFormat="1" applyFont="1" applyFill="1" applyBorder="1" applyAlignment="1">
      <alignment horizontal="center"/>
    </xf>
    <xf numFmtId="10" fontId="4" fillId="0" borderId="1" xfId="2" applyNumberFormat="1" applyFont="1" applyBorder="1" applyAlignment="1">
      <alignment horizontal="center" vertical="center"/>
    </xf>
    <xf numFmtId="10" fontId="5" fillId="3" borderId="1" xfId="0" applyNumberFormat="1" applyFont="1" applyFill="1" applyBorder="1" applyAlignment="1">
      <alignment horizontal="center"/>
    </xf>
    <xf numFmtId="0" fontId="5" fillId="6" borderId="3" xfId="0" applyFont="1" applyFill="1" applyBorder="1" applyAlignment="1">
      <alignment vertical="center" wrapText="1"/>
    </xf>
    <xf numFmtId="0" fontId="5" fillId="6" borderId="6" xfId="0" applyFont="1" applyFill="1" applyBorder="1" applyAlignment="1">
      <alignment vertical="center" wrapText="1"/>
    </xf>
    <xf numFmtId="10" fontId="4" fillId="0" borderId="6" xfId="0" applyNumberFormat="1" applyFont="1" applyBorder="1"/>
    <xf numFmtId="166" fontId="4" fillId="0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6" fontId="4" fillId="0" borderId="1" xfId="1" applyNumberFormat="1" applyFont="1" applyBorder="1"/>
    <xf numFmtId="164" fontId="4" fillId="0" borderId="1" xfId="1" applyFont="1" applyBorder="1"/>
    <xf numFmtId="164" fontId="5" fillId="3" borderId="1" xfId="1" applyFont="1" applyFill="1" applyBorder="1"/>
    <xf numFmtId="10" fontId="5" fillId="3" borderId="1" xfId="2" applyNumberFormat="1" applyFont="1" applyFill="1" applyBorder="1"/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6" fontId="4" fillId="0" borderId="1" xfId="1" applyNumberFormat="1" applyFont="1" applyFill="1" applyBorder="1"/>
    <xf numFmtId="0" fontId="4" fillId="6" borderId="3" xfId="0" applyFont="1" applyFill="1" applyBorder="1" applyAlignment="1">
      <alignment horizontal="center"/>
    </xf>
    <xf numFmtId="0" fontId="5" fillId="0" borderId="3" xfId="0" applyFont="1" applyBorder="1" applyAlignment="1">
      <alignment vertical="center" wrapText="1"/>
    </xf>
    <xf numFmtId="0" fontId="4" fillId="6" borderId="6" xfId="0" applyFont="1" applyFill="1" applyBorder="1" applyAlignment="1">
      <alignment horizontal="center"/>
    </xf>
    <xf numFmtId="0" fontId="5" fillId="0" borderId="6" xfId="0" applyFont="1" applyBorder="1" applyAlignment="1">
      <alignment vertical="center" wrapText="1"/>
    </xf>
    <xf numFmtId="0" fontId="4" fillId="0" borderId="3" xfId="0" applyFont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0" fontId="4" fillId="0" borderId="1" xfId="2" applyNumberFormat="1" applyFont="1" applyFill="1" applyBorder="1" applyAlignment="1">
      <alignment horizontal="center"/>
    </xf>
    <xf numFmtId="0" fontId="0" fillId="0" borderId="6" xfId="0" applyBorder="1"/>
    <xf numFmtId="10" fontId="4" fillId="0" borderId="1" xfId="1" applyNumberFormat="1" applyFont="1" applyBorder="1" applyAlignment="1">
      <alignment vertical="center"/>
    </xf>
    <xf numFmtId="9" fontId="4" fillId="0" borderId="1" xfId="1" applyNumberFormat="1" applyFont="1" applyBorder="1" applyAlignment="1">
      <alignment horizontal="center" vertical="center"/>
    </xf>
    <xf numFmtId="10" fontId="4" fillId="0" borderId="1" xfId="2" applyNumberFormat="1" applyFont="1" applyBorder="1" applyAlignment="1">
      <alignment horizontal="center"/>
    </xf>
    <xf numFmtId="167" fontId="4" fillId="0" borderId="1" xfId="1" applyNumberFormat="1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114301</xdr:colOff>
      <xdr:row>0</xdr:row>
      <xdr:rowOff>133350</xdr:rowOff>
    </xdr:from>
    <xdr:to>
      <xdr:col>3</xdr:col>
      <xdr:colOff>361951</xdr:colOff>
      <xdr:row>3</xdr:row>
      <xdr:rowOff>9525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838325B-18F1-4AD2-A9F4-FFF6B7605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1" y="133350"/>
          <a:ext cx="1733550" cy="6572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76201</xdr:colOff>
      <xdr:row>1</xdr:row>
      <xdr:rowOff>114300</xdr:rowOff>
    </xdr:from>
    <xdr:to>
      <xdr:col>3</xdr:col>
      <xdr:colOff>514351</xdr:colOff>
      <xdr:row>3</xdr:row>
      <xdr:rowOff>161925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23A1F8-D086-40B1-9943-8C1423FB5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1" y="285750"/>
          <a:ext cx="1733550" cy="6572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1</xdr:row>
      <xdr:rowOff>9525</xdr:rowOff>
    </xdr:from>
    <xdr:to>
      <xdr:col>2</xdr:col>
      <xdr:colOff>1476376</xdr:colOff>
      <xdr:row>2</xdr:row>
      <xdr:rowOff>276225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5E89064-EA2F-489A-85C6-78E2FA3FB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6" y="180975"/>
          <a:ext cx="1695450" cy="5715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</xdr:row>
      <xdr:rowOff>28574</xdr:rowOff>
    </xdr:from>
    <xdr:to>
      <xdr:col>2</xdr:col>
      <xdr:colOff>1419225</xdr:colOff>
      <xdr:row>2</xdr:row>
      <xdr:rowOff>285749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411CECC-C1A7-4644-A49E-95B41999B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200024"/>
          <a:ext cx="1504950" cy="5619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66675</xdr:colOff>
      <xdr:row>1</xdr:row>
      <xdr:rowOff>180974</xdr:rowOff>
    </xdr:from>
    <xdr:to>
      <xdr:col>2</xdr:col>
      <xdr:colOff>1571625</xdr:colOff>
      <xdr:row>3</xdr:row>
      <xdr:rowOff>133349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8DDA9E0-87E2-4841-BD14-B9985A2B2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352424"/>
          <a:ext cx="1504950" cy="5619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114301</xdr:colOff>
      <xdr:row>1</xdr:row>
      <xdr:rowOff>19050</xdr:rowOff>
    </xdr:from>
    <xdr:to>
      <xdr:col>2</xdr:col>
      <xdr:colOff>1295401</xdr:colOff>
      <xdr:row>3</xdr:row>
      <xdr:rowOff>47625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005C664-FCB7-42AF-B0E7-53928E6AE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1" y="190500"/>
          <a:ext cx="1371600" cy="6381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76200</xdr:rowOff>
    </xdr:from>
    <xdr:to>
      <xdr:col>2</xdr:col>
      <xdr:colOff>1371600</xdr:colOff>
      <xdr:row>2</xdr:row>
      <xdr:rowOff>276225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C839572-0AF8-41A4-9045-96AEE0647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47650"/>
          <a:ext cx="1447800" cy="5048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0</xdr:row>
      <xdr:rowOff>95250</xdr:rowOff>
    </xdr:from>
    <xdr:to>
      <xdr:col>2</xdr:col>
      <xdr:colOff>1504950</xdr:colOff>
      <xdr:row>2</xdr:row>
      <xdr:rowOff>276225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D1A1C2B-CF1F-4B45-A008-17AD60A64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95250"/>
          <a:ext cx="1438275" cy="65722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104775</xdr:rowOff>
    </xdr:from>
    <xdr:to>
      <xdr:col>2</xdr:col>
      <xdr:colOff>1171575</xdr:colOff>
      <xdr:row>2</xdr:row>
      <xdr:rowOff>266700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F7BC5FE-66FF-491F-A8C7-6C8E40DEA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04775"/>
          <a:ext cx="1419225" cy="6381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</xdr:row>
      <xdr:rowOff>0</xdr:rowOff>
    </xdr:from>
    <xdr:to>
      <xdr:col>2</xdr:col>
      <xdr:colOff>1381125</xdr:colOff>
      <xdr:row>2</xdr:row>
      <xdr:rowOff>228600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AE3AA0F7-2E81-4CB2-A1EF-58143A726C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71450"/>
          <a:ext cx="1428750" cy="5334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114300</xdr:rowOff>
    </xdr:from>
    <xdr:to>
      <xdr:col>3</xdr:col>
      <xdr:colOff>676275</xdr:colOff>
      <xdr:row>3</xdr:row>
      <xdr:rowOff>38100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DAADCC7-4BEE-4598-80F8-32A615875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14300"/>
          <a:ext cx="1400175" cy="70485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CD8E1-3644-405E-A8DB-4DB76077D11B}">
  <dimension ref="A1:AG25"/>
  <sheetViews>
    <sheetView showGridLines="0" workbookViewId="0">
      <selection activeCell="F3" sqref="F3"/>
    </sheetView>
  </sheetViews>
  <sheetFormatPr defaultColWidth="0" defaultRowHeight="12.75" zeroHeight="1" x14ac:dyDescent="0.2"/>
  <cols>
    <col min="1" max="2" width="2.85546875" style="17" customWidth="1"/>
    <col min="3" max="3" width="19.42578125" style="17" customWidth="1"/>
    <col min="4" max="23" width="12" style="17" customWidth="1"/>
    <col min="24" max="25" width="2.85546875" style="17" customWidth="1"/>
    <col min="26" max="33" width="0" style="17" hidden="1" customWidth="1"/>
    <col min="34" max="16384" width="8.85546875" style="17" hidden="1"/>
  </cols>
  <sheetData>
    <row r="1" spans="1:29" s="2" customFormat="1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9" s="8" customFormat="1" ht="24.6" customHeight="1" x14ac:dyDescent="0.2">
      <c r="A2" s="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77" t="s">
        <v>58</v>
      </c>
      <c r="O2" s="77"/>
      <c r="P2" s="77"/>
      <c r="Q2" s="77"/>
      <c r="R2" s="6"/>
      <c r="S2" s="6"/>
      <c r="T2" s="6"/>
      <c r="U2" s="6"/>
      <c r="V2" s="6"/>
      <c r="W2" s="6"/>
      <c r="X2" s="7"/>
      <c r="Y2" s="1"/>
    </row>
    <row r="3" spans="1:29" s="8" customFormat="1" ht="24.6" customHeight="1" thickBot="1" x14ac:dyDescent="0.3">
      <c r="A3" s="1"/>
      <c r="B3" s="9"/>
      <c r="C3" s="72"/>
      <c r="D3" s="10"/>
      <c r="E3" s="10"/>
      <c r="F3" s="10"/>
      <c r="G3" s="10"/>
      <c r="H3" s="10"/>
      <c r="I3" s="10"/>
      <c r="J3" s="10"/>
      <c r="K3" s="10"/>
      <c r="L3" s="10"/>
      <c r="M3" s="10"/>
      <c r="N3" s="78"/>
      <c r="O3" s="78"/>
      <c r="P3" s="78"/>
      <c r="Q3" s="78"/>
      <c r="R3" s="12"/>
      <c r="S3" s="12"/>
      <c r="T3" s="12"/>
      <c r="U3" s="12"/>
      <c r="V3" s="12"/>
      <c r="W3" s="12"/>
      <c r="X3" s="13"/>
      <c r="Y3" s="1"/>
    </row>
    <row r="4" spans="1:29" s="2" customFormat="1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9" s="8" customFormat="1" x14ac:dyDescent="0.2">
      <c r="A5" s="1"/>
      <c r="B5" s="1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7"/>
      <c r="Y5" s="1"/>
    </row>
    <row r="6" spans="1:29" x14ac:dyDescent="0.2">
      <c r="A6" s="1"/>
      <c r="B6" s="15"/>
      <c r="C6" s="16" t="s">
        <v>1</v>
      </c>
      <c r="D6" s="16">
        <v>2025</v>
      </c>
      <c r="E6" s="16">
        <v>2026</v>
      </c>
      <c r="F6" s="16">
        <v>2027</v>
      </c>
      <c r="G6" s="16">
        <v>2028</v>
      </c>
      <c r="H6" s="16">
        <v>2029</v>
      </c>
      <c r="I6" s="16">
        <v>2030</v>
      </c>
      <c r="J6" s="16">
        <v>2031</v>
      </c>
      <c r="K6" s="16">
        <v>2032</v>
      </c>
      <c r="L6" s="16">
        <v>2033</v>
      </c>
      <c r="M6" s="16">
        <v>2034</v>
      </c>
      <c r="N6" s="16">
        <v>2035</v>
      </c>
      <c r="O6" s="16">
        <v>2036</v>
      </c>
      <c r="P6" s="16">
        <v>2037</v>
      </c>
      <c r="Q6" s="16">
        <v>2038</v>
      </c>
      <c r="R6" s="16">
        <v>2039</v>
      </c>
      <c r="S6" s="16">
        <v>2040</v>
      </c>
      <c r="T6" s="16">
        <v>2041</v>
      </c>
      <c r="U6" s="16">
        <v>2042</v>
      </c>
      <c r="V6" s="16">
        <v>2043</v>
      </c>
      <c r="W6" s="16">
        <v>2044</v>
      </c>
      <c r="X6" s="18"/>
      <c r="Y6" s="1"/>
      <c r="AA6" s="19"/>
      <c r="AB6" s="19"/>
      <c r="AC6" s="19"/>
    </row>
    <row r="7" spans="1:29" x14ac:dyDescent="0.2">
      <c r="A7" s="1"/>
      <c r="B7" s="15"/>
      <c r="C7" s="20" t="s">
        <v>8</v>
      </c>
      <c r="D7" s="21">
        <f>IF(A!D9&gt;150%,150%,A!D9)</f>
        <v>1</v>
      </c>
      <c r="E7" s="21">
        <f>IF(A!E9&gt;150%,150%,A!E9)</f>
        <v>0</v>
      </c>
      <c r="F7" s="21">
        <f>IF(A!F9&gt;150%,150%,A!F9)</f>
        <v>0</v>
      </c>
      <c r="G7" s="21">
        <f>IF(A!G9&gt;150%,150%,A!G9)</f>
        <v>0</v>
      </c>
      <c r="H7" s="21">
        <f>IF(A!H9&gt;150%,150%,A!H9)</f>
        <v>0</v>
      </c>
      <c r="I7" s="21">
        <f>IF(A!I9&gt;150%,150%,A!I9)</f>
        <v>0</v>
      </c>
      <c r="J7" s="21">
        <f>IF(A!J9&gt;150%,150%,A!J9)</f>
        <v>0</v>
      </c>
      <c r="K7" s="21">
        <f>IF(A!K9&gt;150%,150%,A!K9)</f>
        <v>0</v>
      </c>
      <c r="L7" s="21">
        <f>IF(A!L9&gt;150%,150%,A!L9)</f>
        <v>0</v>
      </c>
      <c r="M7" s="21">
        <f>IF(A!M9&gt;150%,150%,A!M9)</f>
        <v>0</v>
      </c>
      <c r="N7" s="21">
        <f>IF(A!N9&gt;150%,150%,A!N9)</f>
        <v>0</v>
      </c>
      <c r="O7" s="21">
        <f>IF(A!O9&gt;150%,150%,A!O9)</f>
        <v>0</v>
      </c>
      <c r="P7" s="21">
        <f>IF(A!P9&gt;150%,150%,A!P9)</f>
        <v>0</v>
      </c>
      <c r="Q7" s="21">
        <f>IF(A!Q9&gt;150%,150%,A!Q9)</f>
        <v>0</v>
      </c>
      <c r="R7" s="21">
        <f>IF(A!R9&gt;150%,150%,A!R9)</f>
        <v>0</v>
      </c>
      <c r="S7" s="21">
        <f>IF(A!S9&gt;150%,150%,A!S9)</f>
        <v>0</v>
      </c>
      <c r="T7" s="21">
        <f>IF(A!T9&gt;150%,150%,A!T9)</f>
        <v>0</v>
      </c>
      <c r="U7" s="21">
        <f>IF(A!U9&gt;150%,150%,A!U9)</f>
        <v>0</v>
      </c>
      <c r="V7" s="21">
        <f>IF(A!V9&gt;150%,150%,A!V9)</f>
        <v>0</v>
      </c>
      <c r="W7" s="21">
        <f>IF(A!W9&gt;150%,150%,A!W9)</f>
        <v>0</v>
      </c>
      <c r="X7" s="18"/>
      <c r="Y7" s="1"/>
    </row>
    <row r="8" spans="1:29" x14ac:dyDescent="0.2">
      <c r="A8" s="1"/>
      <c r="B8" s="15"/>
      <c r="C8" s="20" t="s">
        <v>9</v>
      </c>
      <c r="D8" s="21">
        <f>IF(B!D11&gt;150%,150%,B!D11)</f>
        <v>1</v>
      </c>
      <c r="E8" s="21">
        <f>IF(B!E11&gt;150%,150%,B!E11)</f>
        <v>0</v>
      </c>
      <c r="F8" s="21">
        <f>IF(B!F11&gt;150%,150%,B!F11)</f>
        <v>0</v>
      </c>
      <c r="G8" s="21">
        <f>IF(B!G11&gt;150%,150%,B!G11)</f>
        <v>0</v>
      </c>
      <c r="H8" s="21">
        <f>IF(B!H11&gt;150%,150%,B!H11)</f>
        <v>0</v>
      </c>
      <c r="I8" s="21">
        <f>IF(B!I11&gt;150%,150%,B!I11)</f>
        <v>0</v>
      </c>
      <c r="J8" s="21">
        <f>IF(B!J11&gt;150%,150%,B!J11)</f>
        <v>0</v>
      </c>
      <c r="K8" s="21">
        <f>IF(B!K11&gt;150%,150%,B!K11)</f>
        <v>0</v>
      </c>
      <c r="L8" s="21">
        <f>IF(B!L11&gt;150%,150%,B!L11)</f>
        <v>0</v>
      </c>
      <c r="M8" s="21">
        <f>IF(B!M11&gt;150%,150%,B!M11)</f>
        <v>0</v>
      </c>
      <c r="N8" s="21">
        <f>IF(B!N11&gt;150%,150%,B!N11)</f>
        <v>0</v>
      </c>
      <c r="O8" s="21">
        <f>IF(B!O11&gt;150%,150%,B!O11)</f>
        <v>0</v>
      </c>
      <c r="P8" s="21">
        <f>IF(B!P11&gt;150%,150%,B!P11)</f>
        <v>0</v>
      </c>
      <c r="Q8" s="21">
        <f>IF(B!Q11&gt;150%,150%,B!Q11)</f>
        <v>0</v>
      </c>
      <c r="R8" s="21">
        <f>IF(B!R11&gt;150%,150%,B!R11)</f>
        <v>0</v>
      </c>
      <c r="S8" s="21">
        <f>IF(B!S11&gt;150%,150%,B!S11)</f>
        <v>0</v>
      </c>
      <c r="T8" s="21">
        <f>IF(B!T11&gt;150%,150%,B!T11)</f>
        <v>0</v>
      </c>
      <c r="U8" s="21">
        <f>IF(B!U11&gt;150%,150%,B!U11)</f>
        <v>0</v>
      </c>
      <c r="V8" s="21">
        <f>IF(B!V11&gt;150%,150%,B!V11)</f>
        <v>0</v>
      </c>
      <c r="W8" s="21">
        <f>IF(B!W11&gt;150%,150%,B!W11)</f>
        <v>0</v>
      </c>
      <c r="X8" s="18"/>
      <c r="Y8" s="1"/>
      <c r="AB8" s="23"/>
    </row>
    <row r="9" spans="1:29" x14ac:dyDescent="0.2">
      <c r="A9" s="1"/>
      <c r="B9" s="15"/>
      <c r="C9" s="20" t="s">
        <v>10</v>
      </c>
      <c r="D9" s="21">
        <f>IF('C'!D11&gt;150%,150%,'C'!D11)</f>
        <v>1</v>
      </c>
      <c r="E9" s="21">
        <f>IF('C'!E11&gt;150%,150%,'C'!E11)</f>
        <v>0</v>
      </c>
      <c r="F9" s="21">
        <f>IF('C'!F11&gt;150%,150%,'C'!F11)</f>
        <v>0</v>
      </c>
      <c r="G9" s="21">
        <f>IF('C'!G11&gt;150%,150%,'C'!G11)</f>
        <v>0</v>
      </c>
      <c r="H9" s="21">
        <f>IF('C'!H11&gt;150%,150%,'C'!H11)</f>
        <v>0</v>
      </c>
      <c r="I9" s="21">
        <f>IF('C'!I11&gt;150%,150%,'C'!I11)</f>
        <v>0</v>
      </c>
      <c r="J9" s="21">
        <f>IF('C'!J11&gt;150%,150%,'C'!J11)</f>
        <v>0</v>
      </c>
      <c r="K9" s="21">
        <f>IF('C'!K11&gt;150%,150%,'C'!K11)</f>
        <v>0</v>
      </c>
      <c r="L9" s="21">
        <f>IF('C'!L11&gt;150%,150%,'C'!L11)</f>
        <v>0</v>
      </c>
      <c r="M9" s="21">
        <f>IF('C'!M11&gt;150%,150%,'C'!M11)</f>
        <v>0</v>
      </c>
      <c r="N9" s="21">
        <f>IF('C'!N11&gt;150%,150%,'C'!N11)</f>
        <v>0</v>
      </c>
      <c r="O9" s="21">
        <f>IF('C'!O11&gt;150%,150%,'C'!O11)</f>
        <v>0</v>
      </c>
      <c r="P9" s="21">
        <f>IF('C'!P11&gt;150%,150%,'C'!P11)</f>
        <v>0</v>
      </c>
      <c r="Q9" s="21">
        <f>IF('C'!Q11&gt;150%,150%,'C'!Q11)</f>
        <v>0</v>
      </c>
      <c r="R9" s="21">
        <f>IF('C'!R11&gt;150%,150%,'C'!R11)</f>
        <v>0</v>
      </c>
      <c r="S9" s="21">
        <f>IF('C'!S11&gt;150%,150%,'C'!S11)</f>
        <v>0</v>
      </c>
      <c r="T9" s="21">
        <f>IF('C'!T11&gt;150%,150%,'C'!T11)</f>
        <v>0</v>
      </c>
      <c r="U9" s="21">
        <f>IF('C'!U11&gt;150%,150%,'C'!U11)</f>
        <v>0</v>
      </c>
      <c r="V9" s="21">
        <f>IF('C'!V11&gt;150%,150%,'C'!V11)</f>
        <v>0</v>
      </c>
      <c r="W9" s="21">
        <f>IF('C'!W11&gt;150%,150%,'C'!W11)</f>
        <v>0</v>
      </c>
      <c r="X9" s="18"/>
      <c r="Y9" s="1"/>
    </row>
    <row r="10" spans="1:29" x14ac:dyDescent="0.2">
      <c r="A10" s="1"/>
      <c r="B10" s="15"/>
      <c r="C10" s="20" t="s">
        <v>11</v>
      </c>
      <c r="D10" s="21">
        <f>IF(D!D11&gt;150%,150%,D!D11)</f>
        <v>1</v>
      </c>
      <c r="E10" s="21">
        <f>IF(D!E11&gt;150%,150%,D!E11)</f>
        <v>0</v>
      </c>
      <c r="F10" s="21">
        <f>IF(D!F11&gt;150%,150%,D!F11)</f>
        <v>0</v>
      </c>
      <c r="G10" s="21">
        <f>IF(D!G11&gt;150%,150%,D!G11)</f>
        <v>0</v>
      </c>
      <c r="H10" s="21">
        <f>IF(D!H11&gt;150%,150%,D!H11)</f>
        <v>0</v>
      </c>
      <c r="I10" s="21">
        <f>IF(D!I11&gt;150%,150%,D!I11)</f>
        <v>0</v>
      </c>
      <c r="J10" s="21">
        <f>IF(D!J11&gt;150%,150%,D!J11)</f>
        <v>0</v>
      </c>
      <c r="K10" s="21">
        <f>IF(D!K11&gt;150%,150%,D!K11)</f>
        <v>0</v>
      </c>
      <c r="L10" s="21">
        <f>IF(D!L11&gt;150%,150%,D!L11)</f>
        <v>0</v>
      </c>
      <c r="M10" s="21">
        <f>IF(D!M11&gt;150%,150%,D!M11)</f>
        <v>0</v>
      </c>
      <c r="N10" s="21">
        <f>IF(D!N11&gt;150%,150%,D!N11)</f>
        <v>0</v>
      </c>
      <c r="O10" s="21">
        <f>IF(D!O11&gt;150%,150%,D!O11)</f>
        <v>0</v>
      </c>
      <c r="P10" s="21">
        <f>IF(D!P11&gt;150%,150%,D!P11)</f>
        <v>0</v>
      </c>
      <c r="Q10" s="21">
        <f>IF(D!Q11&gt;150%,150%,D!Q11)</f>
        <v>0</v>
      </c>
      <c r="R10" s="21">
        <f>IF(D!R11&gt;150%,150%,D!R11)</f>
        <v>0</v>
      </c>
      <c r="S10" s="21">
        <f>IF(D!S11&gt;150%,150%,D!S11)</f>
        <v>0</v>
      </c>
      <c r="T10" s="21">
        <f>IF(D!T11&gt;150%,150%,D!T11)</f>
        <v>0</v>
      </c>
      <c r="U10" s="21">
        <f>IF(D!U11&gt;150%,150%,D!U11)</f>
        <v>0</v>
      </c>
      <c r="V10" s="21">
        <f>IF(D!V11&gt;150%,150%,D!V11)</f>
        <v>0</v>
      </c>
      <c r="W10" s="21">
        <f>IF(D!W11&gt;150%,150%,D!W11)</f>
        <v>0</v>
      </c>
      <c r="X10" s="18"/>
      <c r="Y10" s="1"/>
      <c r="AB10" s="24"/>
    </row>
    <row r="11" spans="1:29" x14ac:dyDescent="0.2">
      <c r="A11" s="1"/>
      <c r="B11" s="15"/>
      <c r="C11" s="20" t="s">
        <v>12</v>
      </c>
      <c r="D11" s="21">
        <f>IF(E!D11&gt;150%,150%,E!D11)</f>
        <v>1.2999999999999998</v>
      </c>
      <c r="E11" s="21">
        <f>IF(E!E11&gt;150%,150%,E!E11)</f>
        <v>0</v>
      </c>
      <c r="F11" s="21">
        <f>IF(E!F11&gt;150%,150%,E!F11)</f>
        <v>0</v>
      </c>
      <c r="G11" s="21">
        <f>IF(E!G11&gt;150%,150%,E!G11)</f>
        <v>0</v>
      </c>
      <c r="H11" s="21">
        <f>IF(E!H11&gt;150%,150%,E!H11)</f>
        <v>0</v>
      </c>
      <c r="I11" s="21">
        <f>IF(E!I11&gt;150%,150%,E!I11)</f>
        <v>0</v>
      </c>
      <c r="J11" s="21">
        <f>IF(E!J11&gt;150%,150%,E!J11)</f>
        <v>0</v>
      </c>
      <c r="K11" s="21">
        <f>IF(E!K11&gt;150%,150%,E!K11)</f>
        <v>0</v>
      </c>
      <c r="L11" s="21">
        <f>IF(E!L11&gt;150%,150%,E!L11)</f>
        <v>0</v>
      </c>
      <c r="M11" s="21">
        <f>IF(E!M11&gt;150%,150%,E!M11)</f>
        <v>0</v>
      </c>
      <c r="N11" s="21">
        <f>IF(E!N11&gt;150%,150%,E!N11)</f>
        <v>0</v>
      </c>
      <c r="O11" s="21">
        <f>IF(E!O11&gt;150%,150%,E!O11)</f>
        <v>0</v>
      </c>
      <c r="P11" s="21">
        <f>IF(E!P11&gt;150%,150%,E!P11)</f>
        <v>0</v>
      </c>
      <c r="Q11" s="21">
        <f>IF(E!Q11&gt;150%,150%,E!Q11)</f>
        <v>0</v>
      </c>
      <c r="R11" s="21">
        <f>IF(E!R11&gt;150%,150%,E!R11)</f>
        <v>0</v>
      </c>
      <c r="S11" s="21">
        <f>IF(E!S11&gt;150%,150%,E!S11)</f>
        <v>0</v>
      </c>
      <c r="T11" s="21">
        <f>IF(E!T11&gt;150%,150%,E!T11)</f>
        <v>0</v>
      </c>
      <c r="U11" s="21">
        <f>IF(E!U11&gt;150%,150%,E!U11)</f>
        <v>0</v>
      </c>
      <c r="V11" s="21">
        <f>IF(E!V11&gt;150%,150%,E!V11)</f>
        <v>0</v>
      </c>
      <c r="W11" s="21">
        <f>IF(E!W11&gt;150%,150%,E!W11)</f>
        <v>0</v>
      </c>
      <c r="X11" s="18"/>
      <c r="Y11" s="1"/>
      <c r="AB11" s="24"/>
    </row>
    <row r="12" spans="1:29" x14ac:dyDescent="0.2">
      <c r="A12" s="1"/>
      <c r="B12" s="15"/>
      <c r="C12" s="20" t="s">
        <v>13</v>
      </c>
      <c r="D12" s="21">
        <f>IF(F!D11&gt;150%,150%,F!D11)</f>
        <v>1.1000000000000001</v>
      </c>
      <c r="E12" s="21">
        <f>IF(F!E11&gt;150%,150%,F!E11)</f>
        <v>0</v>
      </c>
      <c r="F12" s="21">
        <f>IF(F!F11&gt;150%,150%,F!F11)</f>
        <v>0</v>
      </c>
      <c r="G12" s="21">
        <f>IF(F!G11&gt;150%,150%,F!G11)</f>
        <v>0</v>
      </c>
      <c r="H12" s="21">
        <f>IF(F!H11&gt;150%,150%,F!H11)</f>
        <v>0</v>
      </c>
      <c r="I12" s="21">
        <f>IF(F!I11&gt;150%,150%,F!I11)</f>
        <v>0</v>
      </c>
      <c r="J12" s="21">
        <f>IF(F!J11&gt;150%,150%,F!J11)</f>
        <v>0</v>
      </c>
      <c r="K12" s="21">
        <f>IF(F!K11&gt;150%,150%,F!K11)</f>
        <v>0</v>
      </c>
      <c r="L12" s="21">
        <f>IF(F!L11&gt;150%,150%,F!L11)</f>
        <v>0</v>
      </c>
      <c r="M12" s="21">
        <f>IF(F!M11&gt;150%,150%,F!M11)</f>
        <v>0</v>
      </c>
      <c r="N12" s="21">
        <f>IF(F!N11&gt;150%,150%,F!N11)</f>
        <v>0</v>
      </c>
      <c r="O12" s="21">
        <f>IF(F!O11&gt;150%,150%,F!O11)</f>
        <v>0</v>
      </c>
      <c r="P12" s="21">
        <f>IF(F!P11&gt;150%,150%,F!P11)</f>
        <v>0</v>
      </c>
      <c r="Q12" s="21">
        <f>IF(F!Q11&gt;150%,150%,F!Q11)</f>
        <v>0</v>
      </c>
      <c r="R12" s="21">
        <f>IF(F!R11&gt;150%,150%,F!R11)</f>
        <v>0</v>
      </c>
      <c r="S12" s="21">
        <f>IF(F!S11&gt;150%,150%,F!S11)</f>
        <v>0</v>
      </c>
      <c r="T12" s="21">
        <f>IF(F!T11&gt;150%,150%,F!T11)</f>
        <v>0</v>
      </c>
      <c r="U12" s="21">
        <f>IF(F!U11&gt;150%,150%,F!U11)</f>
        <v>0</v>
      </c>
      <c r="V12" s="21">
        <f>IF(F!V11&gt;150%,150%,F!V11)</f>
        <v>0</v>
      </c>
      <c r="W12" s="21">
        <f>IF(F!W11&gt;150%,150%,F!W11)</f>
        <v>0</v>
      </c>
      <c r="X12" s="18"/>
      <c r="Y12" s="1"/>
    </row>
    <row r="13" spans="1:29" x14ac:dyDescent="0.2">
      <c r="A13" s="1"/>
      <c r="B13" s="15"/>
      <c r="C13" s="20" t="s">
        <v>14</v>
      </c>
      <c r="D13" s="21">
        <f>IF(G!D11&gt;150%,150%,G!D11)</f>
        <v>1</v>
      </c>
      <c r="E13" s="21">
        <f>IF(G!E11&gt;150%,150%,G!E11)</f>
        <v>0</v>
      </c>
      <c r="F13" s="21">
        <f>IF(G!F11&gt;150%,150%,G!F11)</f>
        <v>0</v>
      </c>
      <c r="G13" s="21">
        <f>IF(G!G11&gt;150%,150%,G!G11)</f>
        <v>0</v>
      </c>
      <c r="H13" s="21">
        <f>IF(G!H11&gt;150%,150%,G!H11)</f>
        <v>0</v>
      </c>
      <c r="I13" s="21">
        <f>IF(G!I11&gt;150%,150%,G!I11)</f>
        <v>0</v>
      </c>
      <c r="J13" s="21">
        <f>IF(G!J11&gt;150%,150%,G!J11)</f>
        <v>0</v>
      </c>
      <c r="K13" s="21">
        <f>IF(G!K11&gt;150%,150%,G!K11)</f>
        <v>0</v>
      </c>
      <c r="L13" s="21">
        <f>IF(G!L11&gt;150%,150%,G!L11)</f>
        <v>0</v>
      </c>
      <c r="M13" s="21">
        <f>IF(G!M11&gt;150%,150%,G!M11)</f>
        <v>0</v>
      </c>
      <c r="N13" s="21">
        <f>IF(G!N11&gt;150%,150%,G!N11)</f>
        <v>0</v>
      </c>
      <c r="O13" s="21">
        <f>IF(G!O11&gt;150%,150%,G!O11)</f>
        <v>0</v>
      </c>
      <c r="P13" s="21">
        <f>IF(G!P11&gt;150%,150%,G!P11)</f>
        <v>0</v>
      </c>
      <c r="Q13" s="21">
        <f>IF(G!Q11&gt;150%,150%,G!Q11)</f>
        <v>0</v>
      </c>
      <c r="R13" s="21">
        <f>IF(G!R11&gt;150%,150%,G!R11)</f>
        <v>0</v>
      </c>
      <c r="S13" s="21">
        <f>IF(G!S11&gt;150%,150%,G!S11)</f>
        <v>0</v>
      </c>
      <c r="T13" s="21">
        <f>IF(G!T11&gt;150%,150%,G!T11)</f>
        <v>0</v>
      </c>
      <c r="U13" s="21">
        <f>IF(G!U11&gt;150%,150%,G!U11)</f>
        <v>0</v>
      </c>
      <c r="V13" s="21">
        <f>IF(G!V11&gt;150%,150%,G!V11)</f>
        <v>0</v>
      </c>
      <c r="W13" s="21">
        <f>IF(G!W11&gt;150%,150%,G!W11)</f>
        <v>0</v>
      </c>
      <c r="X13" s="18"/>
      <c r="Y13" s="1"/>
      <c r="AB13" s="22"/>
    </row>
    <row r="14" spans="1:29" x14ac:dyDescent="0.2">
      <c r="A14" s="1"/>
      <c r="B14" s="15"/>
      <c r="C14" s="25" t="s">
        <v>55</v>
      </c>
      <c r="D14" s="26">
        <f t="shared" ref="D14:G14" si="0">SUM(D7:D13)/COUNTA($C$7:$C$13)</f>
        <v>1.0571428571428572</v>
      </c>
      <c r="E14" s="26">
        <f t="shared" si="0"/>
        <v>0</v>
      </c>
      <c r="F14" s="26">
        <f t="shared" si="0"/>
        <v>0</v>
      </c>
      <c r="G14" s="26">
        <f t="shared" si="0"/>
        <v>0</v>
      </c>
      <c r="H14" s="26">
        <f t="shared" ref="H14:K14" si="1">SUM(H7:H13)/COUNTA($C$7:$C$13)</f>
        <v>0</v>
      </c>
      <c r="I14" s="26">
        <f t="shared" si="1"/>
        <v>0</v>
      </c>
      <c r="J14" s="26">
        <f t="shared" si="1"/>
        <v>0</v>
      </c>
      <c r="K14" s="26">
        <f t="shared" si="1"/>
        <v>0</v>
      </c>
      <c r="L14" s="26">
        <f t="shared" ref="L14:W14" si="2">SUM(L7:L13)/COUNTA($C$7:$C$13)</f>
        <v>0</v>
      </c>
      <c r="M14" s="26">
        <f t="shared" si="2"/>
        <v>0</v>
      </c>
      <c r="N14" s="26">
        <f t="shared" si="2"/>
        <v>0</v>
      </c>
      <c r="O14" s="26">
        <f t="shared" si="2"/>
        <v>0</v>
      </c>
      <c r="P14" s="26">
        <f t="shared" si="2"/>
        <v>0</v>
      </c>
      <c r="Q14" s="26">
        <f t="shared" si="2"/>
        <v>0</v>
      </c>
      <c r="R14" s="26">
        <f t="shared" si="2"/>
        <v>0</v>
      </c>
      <c r="S14" s="26">
        <f t="shared" si="2"/>
        <v>0</v>
      </c>
      <c r="T14" s="26">
        <f t="shared" si="2"/>
        <v>0</v>
      </c>
      <c r="U14" s="26">
        <f t="shared" si="2"/>
        <v>0</v>
      </c>
      <c r="V14" s="26">
        <f t="shared" si="2"/>
        <v>0</v>
      </c>
      <c r="W14" s="26">
        <f t="shared" si="2"/>
        <v>0</v>
      </c>
      <c r="X14" s="18"/>
      <c r="Y14" s="1"/>
    </row>
    <row r="15" spans="1:29" x14ac:dyDescent="0.2">
      <c r="A15" s="1"/>
      <c r="B15" s="15"/>
      <c r="C15" s="25" t="s">
        <v>2</v>
      </c>
      <c r="D15" s="26">
        <f>IF(SMALL(D7:D13,1)&lt;80%,-0.5%,IF(D14&lt;80%,-0.5%,IF(D14&gt;120%,0.5%,(D14-100%)*0.025)))</f>
        <v>1.4285714285714292E-3</v>
      </c>
      <c r="E15" s="26">
        <f t="shared" ref="E15:G15" si="3">IF(SMALL(E7:E13,1)&lt;80%,-0.5%,IF(E14&lt;80%,-0.5%,IF(E14&gt;120%,0.5%,(E14-100%)*0.025)))</f>
        <v>-5.0000000000000001E-3</v>
      </c>
      <c r="F15" s="26">
        <f t="shared" si="3"/>
        <v>-5.0000000000000001E-3</v>
      </c>
      <c r="G15" s="26">
        <f t="shared" si="3"/>
        <v>-5.0000000000000001E-3</v>
      </c>
      <c r="H15" s="26">
        <f t="shared" ref="H15:K15" si="4">IF(SMALL(H7:H13,1)&lt;80%,-0.5%,IF(H14&lt;80%,-0.5%,IF(H14&gt;120%,0.5%,(H14-100%)*0.025)))</f>
        <v>-5.0000000000000001E-3</v>
      </c>
      <c r="I15" s="26">
        <f t="shared" si="4"/>
        <v>-5.0000000000000001E-3</v>
      </c>
      <c r="J15" s="26">
        <f t="shared" si="4"/>
        <v>-5.0000000000000001E-3</v>
      </c>
      <c r="K15" s="26">
        <f t="shared" si="4"/>
        <v>-5.0000000000000001E-3</v>
      </c>
      <c r="L15" s="26">
        <f t="shared" ref="L15:W15" si="5">IF(SMALL(L7:L13,1)&lt;80%,-0.5%,IF(L14&lt;80%,-0.5%,IF(L14&gt;120%,0.5%,(L14-100%)*0.025)))</f>
        <v>-5.0000000000000001E-3</v>
      </c>
      <c r="M15" s="26">
        <f t="shared" si="5"/>
        <v>-5.0000000000000001E-3</v>
      </c>
      <c r="N15" s="26">
        <f t="shared" si="5"/>
        <v>-5.0000000000000001E-3</v>
      </c>
      <c r="O15" s="26">
        <f t="shared" si="5"/>
        <v>-5.0000000000000001E-3</v>
      </c>
      <c r="P15" s="26">
        <f t="shared" si="5"/>
        <v>-5.0000000000000001E-3</v>
      </c>
      <c r="Q15" s="26">
        <f t="shared" si="5"/>
        <v>-5.0000000000000001E-3</v>
      </c>
      <c r="R15" s="26">
        <f t="shared" si="5"/>
        <v>-5.0000000000000001E-3</v>
      </c>
      <c r="S15" s="26">
        <f t="shared" si="5"/>
        <v>-5.0000000000000001E-3</v>
      </c>
      <c r="T15" s="26">
        <f t="shared" si="5"/>
        <v>-5.0000000000000001E-3</v>
      </c>
      <c r="U15" s="26">
        <f t="shared" si="5"/>
        <v>-5.0000000000000001E-3</v>
      </c>
      <c r="V15" s="26">
        <f t="shared" si="5"/>
        <v>-5.0000000000000001E-3</v>
      </c>
      <c r="W15" s="26">
        <f t="shared" si="5"/>
        <v>-5.0000000000000001E-3</v>
      </c>
      <c r="X15" s="18"/>
      <c r="Y15" s="1"/>
    </row>
    <row r="16" spans="1:29" x14ac:dyDescent="0.2">
      <c r="A16" s="1"/>
      <c r="B16" s="15"/>
      <c r="C16" s="30" t="s">
        <v>7</v>
      </c>
      <c r="M16" s="24"/>
      <c r="X16" s="18"/>
      <c r="Y16" s="1"/>
    </row>
    <row r="17" spans="1:25" x14ac:dyDescent="0.2">
      <c r="A17" s="1"/>
      <c r="B17" s="15"/>
      <c r="M17" s="24"/>
      <c r="X17" s="18"/>
      <c r="Y17" s="1"/>
    </row>
    <row r="18" spans="1:25" x14ac:dyDescent="0.2">
      <c r="A18" s="1"/>
      <c r="B18" s="15"/>
      <c r="C18" s="17" t="s">
        <v>31</v>
      </c>
      <c r="M18" s="24"/>
      <c r="X18" s="18"/>
      <c r="Y18" s="1"/>
    </row>
    <row r="19" spans="1:25" x14ac:dyDescent="0.2">
      <c r="A19" s="1"/>
      <c r="B19" s="15"/>
      <c r="C19" s="17" t="s">
        <v>32</v>
      </c>
      <c r="M19" s="24"/>
      <c r="X19" s="18"/>
      <c r="Y19" s="1"/>
    </row>
    <row r="20" spans="1:25" ht="15.6" customHeight="1" x14ac:dyDescent="0.2">
      <c r="A20" s="1"/>
      <c r="B20" s="15"/>
      <c r="C20" s="79" t="s">
        <v>56</v>
      </c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80"/>
      <c r="Y20" s="1"/>
    </row>
    <row r="21" spans="1:25" x14ac:dyDescent="0.2">
      <c r="A21" s="1"/>
      <c r="B21" s="15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80"/>
      <c r="Y21" s="1"/>
    </row>
    <row r="22" spans="1:25" ht="13.5" thickBot="1" x14ac:dyDescent="0.25">
      <c r="A22" s="1"/>
      <c r="B22" s="27"/>
      <c r="C22" s="28" t="s">
        <v>57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9"/>
      <c r="Y22" s="1"/>
    </row>
    <row r="23" spans="1:25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2"/>
    <row r="25" spans="1:25" x14ac:dyDescent="0.2"/>
  </sheetData>
  <sheetProtection algorithmName="SHA-512" hashValue="4M+kW8+AC8O9qZE/u5ef75dBSXixoDTc+HaVpzQpGNRlmeyv2Qg+omdirWYhHDW+utEq1D1Rfv841uW4mJbZuw==" saltValue="F6HGycydLq7ogGNw84UEpA==" spinCount="100000" sheet="1" formatCells="0" formatColumns="0" formatRows="0" insertColumns="0" insertRows="0" insertHyperlinks="0" deleteColumns="0" deleteRows="0" sort="0" autoFilter="0" pivotTables="0"/>
  <mergeCells count="2">
    <mergeCell ref="N2:Q3"/>
    <mergeCell ref="C20:X21"/>
  </mergeCells>
  <phoneticPr fontId="2" type="noConversion"/>
  <conditionalFormatting sqref="D7:W13">
    <cfRule type="cellIs" dxfId="0" priority="1" operator="lessThan">
      <formula>0.75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3F183-2AD8-483B-BCA5-0CA120763AC0}">
  <dimension ref="A1:AG18"/>
  <sheetViews>
    <sheetView showGridLines="0" topLeftCell="B1" workbookViewId="0">
      <selection activeCell="D3" sqref="D3"/>
    </sheetView>
  </sheetViews>
  <sheetFormatPr defaultColWidth="0" defaultRowHeight="12.75" zeroHeight="1" x14ac:dyDescent="0.2"/>
  <cols>
    <col min="1" max="2" width="2.85546875" style="17" customWidth="1"/>
    <col min="3" max="3" width="31.140625" style="17" bestFit="1" customWidth="1"/>
    <col min="4" max="23" width="13.28515625" style="17" customWidth="1"/>
    <col min="24" max="25" width="2.85546875" style="17" customWidth="1"/>
    <col min="26" max="33" width="0" style="17" hidden="1" customWidth="1"/>
    <col min="34" max="16384" width="8.85546875" style="17" hidden="1"/>
  </cols>
  <sheetData>
    <row r="1" spans="1:28" s="2" customFormat="1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8" customFormat="1" ht="24.6" customHeight="1" x14ac:dyDescent="0.2">
      <c r="A2" s="1"/>
      <c r="B2" s="3"/>
      <c r="C2" s="4"/>
      <c r="D2" s="49"/>
      <c r="E2" s="49"/>
      <c r="F2" s="49"/>
      <c r="G2" s="49"/>
      <c r="H2" s="49"/>
      <c r="I2" s="49"/>
      <c r="J2" s="49"/>
      <c r="K2" s="49"/>
      <c r="L2" s="81" t="s">
        <v>29</v>
      </c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2"/>
      <c r="Y2" s="1"/>
      <c r="Z2" s="4"/>
      <c r="AA2" s="7"/>
      <c r="AB2" s="1"/>
    </row>
    <row r="3" spans="1:28" s="8" customFormat="1" ht="24.6" customHeight="1" thickBot="1" x14ac:dyDescent="0.25">
      <c r="A3" s="1"/>
      <c r="B3" s="9"/>
      <c r="C3" s="10"/>
      <c r="D3" s="50"/>
      <c r="E3" s="50"/>
      <c r="F3" s="50"/>
      <c r="G3" s="50"/>
      <c r="H3" s="50"/>
      <c r="I3" s="50"/>
      <c r="J3" s="50"/>
      <c r="K3" s="50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4"/>
      <c r="Y3" s="1"/>
      <c r="Z3" s="10"/>
      <c r="AA3" s="13"/>
      <c r="AB3" s="1"/>
    </row>
    <row r="4" spans="1:28" s="2" customFormat="1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s="8" customFormat="1" x14ac:dyDescent="0.2">
      <c r="A5" s="1"/>
      <c r="B5" s="1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7"/>
      <c r="Y5" s="1"/>
      <c r="Z5" s="4"/>
      <c r="AA5" s="7"/>
      <c r="AB5" s="1"/>
    </row>
    <row r="6" spans="1:28" x14ac:dyDescent="0.2">
      <c r="A6" s="1"/>
      <c r="B6" s="15"/>
      <c r="C6" s="33" t="s">
        <v>1</v>
      </c>
      <c r="D6" s="16">
        <v>2025</v>
      </c>
      <c r="E6" s="16">
        <v>2026</v>
      </c>
      <c r="F6" s="16">
        <v>2027</v>
      </c>
      <c r="G6" s="16">
        <v>2028</v>
      </c>
      <c r="H6" s="16">
        <v>2029</v>
      </c>
      <c r="I6" s="16">
        <v>2030</v>
      </c>
      <c r="J6" s="16">
        <v>2031</v>
      </c>
      <c r="K6" s="16">
        <v>2032</v>
      </c>
      <c r="L6" s="16">
        <v>2033</v>
      </c>
      <c r="M6" s="16">
        <v>2034</v>
      </c>
      <c r="N6" s="16">
        <v>2035</v>
      </c>
      <c r="O6" s="16">
        <v>2036</v>
      </c>
      <c r="P6" s="16">
        <v>2037</v>
      </c>
      <c r="Q6" s="16">
        <v>2038</v>
      </c>
      <c r="R6" s="16">
        <v>2039</v>
      </c>
      <c r="S6" s="16">
        <v>2040</v>
      </c>
      <c r="T6" s="16">
        <v>2041</v>
      </c>
      <c r="U6" s="16">
        <v>2042</v>
      </c>
      <c r="V6" s="16">
        <v>2043</v>
      </c>
      <c r="W6" s="16">
        <v>2044</v>
      </c>
      <c r="X6" s="18"/>
      <c r="Y6" s="1"/>
    </row>
    <row r="7" spans="1:28" x14ac:dyDescent="0.2">
      <c r="A7" s="1"/>
      <c r="B7" s="15"/>
      <c r="C7" s="35" t="s">
        <v>27</v>
      </c>
      <c r="D7" s="47">
        <v>0.98499999999999999</v>
      </c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18"/>
      <c r="Y7" s="1"/>
    </row>
    <row r="8" spans="1:28" x14ac:dyDescent="0.2">
      <c r="A8" s="1"/>
      <c r="B8" s="15"/>
      <c r="C8" s="40" t="s">
        <v>0</v>
      </c>
      <c r="D8" s="47">
        <v>0.98499999999999999</v>
      </c>
      <c r="E8" s="47">
        <v>0.98499999999999999</v>
      </c>
      <c r="F8" s="47">
        <v>0.98499999999999999</v>
      </c>
      <c r="G8" s="47">
        <v>0.98499999999999999</v>
      </c>
      <c r="H8" s="47">
        <v>0.98499999999999999</v>
      </c>
      <c r="I8" s="47">
        <v>0.98499999999999999</v>
      </c>
      <c r="J8" s="47">
        <v>0.98499999999999999</v>
      </c>
      <c r="K8" s="47">
        <v>0.98499999999999999</v>
      </c>
      <c r="L8" s="47">
        <v>0.98499999999999999</v>
      </c>
      <c r="M8" s="47">
        <v>0.98499999999999999</v>
      </c>
      <c r="N8" s="47">
        <v>0.98499999999999999</v>
      </c>
      <c r="O8" s="47">
        <v>0.98499999999999999</v>
      </c>
      <c r="P8" s="47">
        <v>0.98499999999999999</v>
      </c>
      <c r="Q8" s="47">
        <v>0.98499999999999999</v>
      </c>
      <c r="R8" s="47">
        <v>0.98499999999999999</v>
      </c>
      <c r="S8" s="47">
        <v>0.98499999999999999</v>
      </c>
      <c r="T8" s="47">
        <v>0.98499999999999999</v>
      </c>
      <c r="U8" s="47">
        <v>0.98499999999999999</v>
      </c>
      <c r="V8" s="47">
        <v>0.98499999999999999</v>
      </c>
      <c r="W8" s="47">
        <v>0.98499999999999999</v>
      </c>
      <c r="X8" s="18"/>
      <c r="Y8" s="1"/>
    </row>
    <row r="9" spans="1:28" x14ac:dyDescent="0.2">
      <c r="A9" s="1"/>
      <c r="B9" s="15"/>
      <c r="C9" s="38" t="s">
        <v>3</v>
      </c>
      <c r="D9" s="48">
        <f>D7/D8</f>
        <v>1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18"/>
      <c r="Y9" s="1"/>
    </row>
    <row r="10" spans="1:28" x14ac:dyDescent="0.2">
      <c r="A10" s="1"/>
      <c r="B10" s="15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18"/>
      <c r="Y10" s="1"/>
    </row>
    <row r="11" spans="1:28" ht="13.5" thickBot="1" x14ac:dyDescent="0.25">
      <c r="A11" s="1"/>
      <c r="B11" s="2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51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9"/>
      <c r="Y11" s="1"/>
    </row>
    <row r="12" spans="1:28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8" x14ac:dyDescent="0.2"/>
    <row r="14" spans="1:28" x14ac:dyDescent="0.2"/>
    <row r="15" spans="1:28" x14ac:dyDescent="0.2"/>
    <row r="16" spans="1:28" x14ac:dyDescent="0.2"/>
    <row r="17" x14ac:dyDescent="0.2"/>
    <row r="18" x14ac:dyDescent="0.2"/>
  </sheetData>
  <mergeCells count="1">
    <mergeCell ref="L2:X3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30D9C-C4DE-428A-9715-E9E206688353}">
  <dimension ref="A1:AG16"/>
  <sheetViews>
    <sheetView showGridLines="0" workbookViewId="0">
      <selection activeCell="C3" sqref="C3"/>
    </sheetView>
  </sheetViews>
  <sheetFormatPr defaultColWidth="0" defaultRowHeight="0" customHeight="1" zeroHeight="1" x14ac:dyDescent="0.2"/>
  <cols>
    <col min="1" max="2" width="2.85546875" style="17" customWidth="1"/>
    <col min="3" max="3" width="40.5703125" style="17" bestFit="1" customWidth="1"/>
    <col min="4" max="23" width="11.85546875" style="53" customWidth="1"/>
    <col min="24" max="25" width="2.85546875" style="17" customWidth="1"/>
    <col min="26" max="33" width="0" style="17" hidden="1" customWidth="1"/>
    <col min="34" max="16384" width="8.85546875" style="17" hidden="1"/>
  </cols>
  <sheetData>
    <row r="1" spans="1:28" s="2" customFormat="1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8" customFormat="1" ht="24.6" customHeight="1" x14ac:dyDescent="0.2">
      <c r="A2" s="1"/>
      <c r="B2" s="3"/>
      <c r="C2" s="4"/>
      <c r="D2" s="81" t="s">
        <v>30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44"/>
      <c r="T2" s="44"/>
      <c r="U2" s="44"/>
      <c r="V2" s="44"/>
      <c r="W2" s="44"/>
      <c r="X2" s="31"/>
      <c r="Y2" s="1"/>
      <c r="Z2" s="4"/>
      <c r="AA2" s="7"/>
      <c r="AB2" s="1"/>
    </row>
    <row r="3" spans="1:28" s="8" customFormat="1" ht="24.6" customHeight="1" thickBot="1" x14ac:dyDescent="0.25">
      <c r="A3" s="1"/>
      <c r="B3" s="9"/>
      <c r="C3" s="10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45"/>
      <c r="T3" s="45"/>
      <c r="U3" s="45"/>
      <c r="V3" s="45"/>
      <c r="W3" s="45"/>
      <c r="X3" s="32"/>
      <c r="Y3" s="1"/>
      <c r="Z3" s="10"/>
      <c r="AA3" s="13"/>
      <c r="AB3" s="1"/>
    </row>
    <row r="4" spans="1:28" s="2" customFormat="1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s="8" customFormat="1" ht="12.75" x14ac:dyDescent="0.2">
      <c r="A5" s="1"/>
      <c r="B5" s="1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7"/>
      <c r="Y5" s="1"/>
      <c r="Z5" s="4"/>
      <c r="AA5" s="7"/>
      <c r="AB5" s="1"/>
    </row>
    <row r="6" spans="1:28" ht="12.75" x14ac:dyDescent="0.2">
      <c r="A6" s="1"/>
      <c r="B6" s="15"/>
      <c r="C6" s="33" t="s">
        <v>1</v>
      </c>
      <c r="D6" s="16">
        <v>2025</v>
      </c>
      <c r="E6" s="16">
        <v>2026</v>
      </c>
      <c r="F6" s="16">
        <v>2027</v>
      </c>
      <c r="G6" s="16">
        <v>2028</v>
      </c>
      <c r="H6" s="16">
        <v>2029</v>
      </c>
      <c r="I6" s="16">
        <v>2030</v>
      </c>
      <c r="J6" s="16">
        <v>2031</v>
      </c>
      <c r="K6" s="16">
        <v>2032</v>
      </c>
      <c r="L6" s="16">
        <v>2033</v>
      </c>
      <c r="M6" s="16">
        <v>2034</v>
      </c>
      <c r="N6" s="16">
        <v>2035</v>
      </c>
      <c r="O6" s="16">
        <v>2036</v>
      </c>
      <c r="P6" s="16">
        <v>2037</v>
      </c>
      <c r="Q6" s="16">
        <v>2038</v>
      </c>
      <c r="R6" s="16">
        <v>2039</v>
      </c>
      <c r="S6" s="16">
        <v>2040</v>
      </c>
      <c r="T6" s="16">
        <v>2041</v>
      </c>
      <c r="U6" s="16">
        <v>2042</v>
      </c>
      <c r="V6" s="16">
        <v>2043</v>
      </c>
      <c r="W6" s="16">
        <v>2044</v>
      </c>
      <c r="X6" s="18"/>
      <c r="Y6" s="1"/>
    </row>
    <row r="7" spans="1:28" ht="12.75" x14ac:dyDescent="0.2">
      <c r="A7" s="1"/>
      <c r="B7" s="15"/>
      <c r="C7" s="35" t="s">
        <v>28</v>
      </c>
      <c r="D7" s="52">
        <v>10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18"/>
      <c r="Y7" s="1"/>
    </row>
    <row r="8" spans="1:28" ht="12.75" x14ac:dyDescent="0.2">
      <c r="A8" s="1"/>
      <c r="B8" s="15"/>
      <c r="C8" s="35" t="s">
        <v>42</v>
      </c>
      <c r="D8" s="52">
        <v>200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18"/>
      <c r="Y8" s="1"/>
    </row>
    <row r="9" spans="1:28" ht="12.75" x14ac:dyDescent="0.2">
      <c r="A9" s="1"/>
      <c r="B9" s="15"/>
      <c r="C9" s="38" t="s">
        <v>33</v>
      </c>
      <c r="D9" s="26">
        <f>D7/D8</f>
        <v>0.05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18"/>
      <c r="Y9" s="1"/>
    </row>
    <row r="10" spans="1:28" ht="12.75" x14ac:dyDescent="0.2">
      <c r="A10" s="1"/>
      <c r="B10" s="15"/>
      <c r="C10" s="40" t="s">
        <v>34</v>
      </c>
      <c r="D10" s="47">
        <v>0.05</v>
      </c>
      <c r="E10" s="47">
        <v>0.05</v>
      </c>
      <c r="F10" s="47">
        <v>0.05</v>
      </c>
      <c r="G10" s="47">
        <v>0.05</v>
      </c>
      <c r="H10" s="47">
        <v>0.05</v>
      </c>
      <c r="I10" s="47">
        <v>0.05</v>
      </c>
      <c r="J10" s="47">
        <v>0.05</v>
      </c>
      <c r="K10" s="47">
        <v>0.05</v>
      </c>
      <c r="L10" s="47">
        <v>0.05</v>
      </c>
      <c r="M10" s="47">
        <v>0.05</v>
      </c>
      <c r="N10" s="47">
        <v>0.05</v>
      </c>
      <c r="O10" s="47">
        <v>0.05</v>
      </c>
      <c r="P10" s="47">
        <v>0.05</v>
      </c>
      <c r="Q10" s="47">
        <v>0.05</v>
      </c>
      <c r="R10" s="47">
        <v>0.05</v>
      </c>
      <c r="S10" s="47">
        <v>0.05</v>
      </c>
      <c r="T10" s="47">
        <v>0.05</v>
      </c>
      <c r="U10" s="47">
        <v>0.05</v>
      </c>
      <c r="V10" s="47">
        <v>0.05</v>
      </c>
      <c r="W10" s="47">
        <v>0.05</v>
      </c>
      <c r="X10" s="18"/>
      <c r="Y10" s="1"/>
    </row>
    <row r="11" spans="1:28" ht="12.75" x14ac:dyDescent="0.2">
      <c r="A11" s="1"/>
      <c r="B11" s="15"/>
      <c r="C11" s="38" t="s">
        <v>3</v>
      </c>
      <c r="D11" s="48">
        <f>D10/D9</f>
        <v>1</v>
      </c>
      <c r="E11" s="48">
        <f t="shared" ref="E11:L11" si="0">E9/E10</f>
        <v>0</v>
      </c>
      <c r="F11" s="48">
        <f t="shared" si="0"/>
        <v>0</v>
      </c>
      <c r="G11" s="48">
        <f t="shared" si="0"/>
        <v>0</v>
      </c>
      <c r="H11" s="48">
        <f t="shared" si="0"/>
        <v>0</v>
      </c>
      <c r="I11" s="48">
        <f t="shared" si="0"/>
        <v>0</v>
      </c>
      <c r="J11" s="48">
        <f t="shared" si="0"/>
        <v>0</v>
      </c>
      <c r="K11" s="48">
        <f t="shared" si="0"/>
        <v>0</v>
      </c>
      <c r="L11" s="48">
        <f t="shared" si="0"/>
        <v>0</v>
      </c>
      <c r="M11" s="48">
        <f t="shared" ref="M11:W11" si="1">M9/M10</f>
        <v>0</v>
      </c>
      <c r="N11" s="48">
        <f t="shared" si="1"/>
        <v>0</v>
      </c>
      <c r="O11" s="48">
        <f t="shared" si="1"/>
        <v>0</v>
      </c>
      <c r="P11" s="48">
        <f t="shared" si="1"/>
        <v>0</v>
      </c>
      <c r="Q11" s="48">
        <f t="shared" si="1"/>
        <v>0</v>
      </c>
      <c r="R11" s="48">
        <f t="shared" si="1"/>
        <v>0</v>
      </c>
      <c r="S11" s="48">
        <f t="shared" si="1"/>
        <v>0</v>
      </c>
      <c r="T11" s="48">
        <f t="shared" si="1"/>
        <v>0</v>
      </c>
      <c r="U11" s="48">
        <f t="shared" si="1"/>
        <v>0</v>
      </c>
      <c r="V11" s="48">
        <f t="shared" si="1"/>
        <v>0</v>
      </c>
      <c r="W11" s="48">
        <f t="shared" si="1"/>
        <v>0</v>
      </c>
      <c r="X11" s="18"/>
      <c r="Y11" s="1"/>
    </row>
    <row r="12" spans="1:28" ht="12.75" x14ac:dyDescent="0.2">
      <c r="A12" s="1"/>
      <c r="B12" s="15"/>
      <c r="X12" s="18"/>
      <c r="Y12" s="1"/>
    </row>
    <row r="13" spans="1:28" ht="12.75" x14ac:dyDescent="0.2">
      <c r="A13" s="1"/>
      <c r="B13" s="15"/>
      <c r="X13" s="18"/>
      <c r="Y13" s="1"/>
    </row>
    <row r="14" spans="1:28" ht="12.75" x14ac:dyDescent="0.2">
      <c r="A14" s="1"/>
      <c r="B14" s="15"/>
      <c r="X14" s="18"/>
      <c r="Y14" s="1"/>
    </row>
    <row r="15" spans="1:28" ht="13.5" thickBot="1" x14ac:dyDescent="0.25">
      <c r="A15" s="1"/>
      <c r="B15" s="27"/>
      <c r="C15" s="28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29"/>
      <c r="Y15" s="1"/>
    </row>
    <row r="16" spans="1:28" s="1" customFormat="1" ht="12.75" x14ac:dyDescent="0.25"/>
  </sheetData>
  <mergeCells count="1">
    <mergeCell ref="D2:R3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980C8-CE4D-44DA-A2F1-B8F684DB4CCD}">
  <dimension ref="A1:AG16"/>
  <sheetViews>
    <sheetView showGridLines="0" workbookViewId="0">
      <selection activeCell="C3" sqref="C3"/>
    </sheetView>
  </sheetViews>
  <sheetFormatPr defaultColWidth="0" defaultRowHeight="12.75" zeroHeight="1" x14ac:dyDescent="0.2"/>
  <cols>
    <col min="1" max="2" width="2.85546875" style="17" customWidth="1"/>
    <col min="3" max="3" width="49.140625" style="17" bestFit="1" customWidth="1"/>
    <col min="4" max="23" width="11.42578125" style="17" customWidth="1"/>
    <col min="24" max="25" width="2.85546875" style="17" customWidth="1"/>
    <col min="26" max="33" width="0" style="17" hidden="1" customWidth="1"/>
    <col min="34" max="16384" width="8.85546875" style="17" hidden="1"/>
  </cols>
  <sheetData>
    <row r="1" spans="1:28" s="2" customFormat="1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8" customFormat="1" ht="24.6" customHeight="1" x14ac:dyDescent="0.2">
      <c r="A2" s="1"/>
      <c r="B2" s="3"/>
      <c r="D2" s="81" t="s">
        <v>38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44"/>
      <c r="W2" s="44"/>
      <c r="X2" s="31"/>
      <c r="Y2" s="1"/>
      <c r="Z2" s="4"/>
      <c r="AA2" s="7"/>
      <c r="AB2" s="1"/>
    </row>
    <row r="3" spans="1:28" s="8" customFormat="1" ht="24.6" customHeight="1" thickBot="1" x14ac:dyDescent="0.25">
      <c r="A3" s="1"/>
      <c r="B3" s="9"/>
      <c r="C3" s="10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45"/>
      <c r="W3" s="45"/>
      <c r="X3" s="32"/>
      <c r="Y3" s="1"/>
      <c r="Z3" s="10"/>
      <c r="AA3" s="13"/>
      <c r="AB3" s="1"/>
    </row>
    <row r="4" spans="1:28" s="2" customFormat="1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s="8" customFormat="1" x14ac:dyDescent="0.2">
      <c r="A5" s="1"/>
      <c r="B5" s="1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7"/>
      <c r="Y5" s="1"/>
      <c r="Z5" s="4"/>
      <c r="AA5" s="7"/>
      <c r="AB5" s="1"/>
    </row>
    <row r="6" spans="1:28" s="2" customFormat="1" x14ac:dyDescent="0.2">
      <c r="A6" s="1"/>
      <c r="B6" s="55"/>
      <c r="C6" s="33" t="s">
        <v>1</v>
      </c>
      <c r="D6" s="16">
        <v>2025</v>
      </c>
      <c r="E6" s="16">
        <v>2026</v>
      </c>
      <c r="F6" s="16">
        <v>2027</v>
      </c>
      <c r="G6" s="16">
        <v>2028</v>
      </c>
      <c r="H6" s="16">
        <v>2029</v>
      </c>
      <c r="I6" s="16">
        <v>2030</v>
      </c>
      <c r="J6" s="16">
        <v>2031</v>
      </c>
      <c r="K6" s="16">
        <v>2032</v>
      </c>
      <c r="L6" s="16">
        <v>2033</v>
      </c>
      <c r="M6" s="16">
        <v>2034</v>
      </c>
      <c r="N6" s="16">
        <v>2035</v>
      </c>
      <c r="O6" s="16">
        <v>2036</v>
      </c>
      <c r="P6" s="16">
        <v>2037</v>
      </c>
      <c r="Q6" s="16">
        <v>2038</v>
      </c>
      <c r="R6" s="16">
        <v>2039</v>
      </c>
      <c r="S6" s="16">
        <v>2040</v>
      </c>
      <c r="T6" s="16">
        <v>2041</v>
      </c>
      <c r="U6" s="16">
        <v>2042</v>
      </c>
      <c r="V6" s="16">
        <v>2043</v>
      </c>
      <c r="W6" s="16">
        <v>2044</v>
      </c>
      <c r="X6" s="56"/>
      <c r="Y6" s="1"/>
      <c r="Z6" s="1"/>
      <c r="AA6" s="1"/>
      <c r="AB6" s="1"/>
    </row>
    <row r="7" spans="1:28" x14ac:dyDescent="0.2">
      <c r="A7" s="1"/>
      <c r="B7" s="15"/>
      <c r="C7" s="35" t="s">
        <v>35</v>
      </c>
      <c r="D7" s="36">
        <v>10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18"/>
      <c r="Y7" s="1"/>
    </row>
    <row r="8" spans="1:28" x14ac:dyDescent="0.2">
      <c r="A8" s="1"/>
      <c r="B8" s="15"/>
      <c r="C8" s="35" t="s">
        <v>36</v>
      </c>
      <c r="D8" s="52">
        <v>200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18"/>
      <c r="Y8" s="1"/>
    </row>
    <row r="9" spans="1:28" x14ac:dyDescent="0.2">
      <c r="A9" s="1"/>
      <c r="B9" s="15"/>
      <c r="C9" s="38" t="s">
        <v>43</v>
      </c>
      <c r="D9" s="26">
        <f>D7/D8</f>
        <v>0.05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18"/>
      <c r="Y9" s="1"/>
    </row>
    <row r="10" spans="1:28" x14ac:dyDescent="0.2">
      <c r="A10" s="1"/>
      <c r="B10" s="15"/>
      <c r="C10" s="40" t="s">
        <v>0</v>
      </c>
      <c r="D10" s="47">
        <v>0.05</v>
      </c>
      <c r="E10" s="47">
        <v>0.05</v>
      </c>
      <c r="F10" s="47">
        <v>0.05</v>
      </c>
      <c r="G10" s="47">
        <v>0.05</v>
      </c>
      <c r="H10" s="47">
        <v>0.05</v>
      </c>
      <c r="I10" s="47">
        <v>0.05</v>
      </c>
      <c r="J10" s="47">
        <v>0.05</v>
      </c>
      <c r="K10" s="47">
        <v>0.05</v>
      </c>
      <c r="L10" s="47">
        <v>0.05</v>
      </c>
      <c r="M10" s="47">
        <v>0.05</v>
      </c>
      <c r="N10" s="47">
        <v>0.05</v>
      </c>
      <c r="O10" s="47">
        <v>0.05</v>
      </c>
      <c r="P10" s="47">
        <v>0.05</v>
      </c>
      <c r="Q10" s="47">
        <v>0.05</v>
      </c>
      <c r="R10" s="47">
        <v>0.05</v>
      </c>
      <c r="S10" s="47">
        <v>0.05</v>
      </c>
      <c r="T10" s="47">
        <v>0.05</v>
      </c>
      <c r="U10" s="47">
        <v>0.05</v>
      </c>
      <c r="V10" s="47">
        <v>0.05</v>
      </c>
      <c r="W10" s="47">
        <v>0.05</v>
      </c>
      <c r="X10" s="18"/>
      <c r="Y10" s="1"/>
    </row>
    <row r="11" spans="1:28" x14ac:dyDescent="0.2">
      <c r="A11" s="1"/>
      <c r="B11" s="15"/>
      <c r="C11" s="38" t="s">
        <v>3</v>
      </c>
      <c r="D11" s="48">
        <f>D10/D9</f>
        <v>1</v>
      </c>
      <c r="E11" s="48">
        <f t="shared" ref="E11:K11" si="0">E9/E10</f>
        <v>0</v>
      </c>
      <c r="F11" s="48">
        <f t="shared" si="0"/>
        <v>0</v>
      </c>
      <c r="G11" s="48">
        <f t="shared" si="0"/>
        <v>0</v>
      </c>
      <c r="H11" s="48">
        <f t="shared" si="0"/>
        <v>0</v>
      </c>
      <c r="I11" s="48">
        <f t="shared" si="0"/>
        <v>0</v>
      </c>
      <c r="J11" s="48">
        <f t="shared" si="0"/>
        <v>0</v>
      </c>
      <c r="K11" s="48">
        <f t="shared" si="0"/>
        <v>0</v>
      </c>
      <c r="L11" s="48">
        <f t="shared" ref="L11:W11" si="1">L9/L10</f>
        <v>0</v>
      </c>
      <c r="M11" s="48">
        <f t="shared" si="1"/>
        <v>0</v>
      </c>
      <c r="N11" s="48">
        <f t="shared" si="1"/>
        <v>0</v>
      </c>
      <c r="O11" s="48">
        <f t="shared" si="1"/>
        <v>0</v>
      </c>
      <c r="P11" s="48">
        <f t="shared" si="1"/>
        <v>0</v>
      </c>
      <c r="Q11" s="48">
        <f t="shared" si="1"/>
        <v>0</v>
      </c>
      <c r="R11" s="48">
        <f t="shared" si="1"/>
        <v>0</v>
      </c>
      <c r="S11" s="48">
        <f t="shared" si="1"/>
        <v>0</v>
      </c>
      <c r="T11" s="48">
        <f t="shared" si="1"/>
        <v>0</v>
      </c>
      <c r="U11" s="48">
        <f t="shared" si="1"/>
        <v>0</v>
      </c>
      <c r="V11" s="48">
        <f t="shared" si="1"/>
        <v>0</v>
      </c>
      <c r="W11" s="48">
        <f t="shared" si="1"/>
        <v>0</v>
      </c>
      <c r="X11" s="18"/>
      <c r="Y11" s="1"/>
    </row>
    <row r="12" spans="1:28" x14ac:dyDescent="0.2">
      <c r="A12" s="1"/>
      <c r="B12" s="15"/>
      <c r="X12" s="18"/>
      <c r="Y12" s="1"/>
    </row>
    <row r="13" spans="1:28" x14ac:dyDescent="0.2">
      <c r="A13" s="1"/>
      <c r="B13" s="15"/>
      <c r="X13" s="18"/>
      <c r="Y13" s="1"/>
    </row>
    <row r="14" spans="1:28" x14ac:dyDescent="0.2">
      <c r="A14" s="1"/>
      <c r="B14" s="15"/>
      <c r="X14" s="18"/>
      <c r="Y14" s="1"/>
    </row>
    <row r="15" spans="1:28" ht="13.5" thickBot="1" x14ac:dyDescent="0.25">
      <c r="A15" s="1"/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9"/>
      <c r="Y15" s="1"/>
    </row>
    <row r="16" spans="1:28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</sheetData>
  <mergeCells count="1">
    <mergeCell ref="D2:U3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AB068-7EA8-41DE-A7EB-3096B224FE42}">
  <dimension ref="A1:AG14"/>
  <sheetViews>
    <sheetView showGridLines="0" workbookViewId="0">
      <selection activeCell="C3" sqref="C3"/>
    </sheetView>
  </sheetViews>
  <sheetFormatPr defaultColWidth="0" defaultRowHeight="12.75" zeroHeight="1" x14ac:dyDescent="0.2"/>
  <cols>
    <col min="1" max="2" width="2.85546875" style="17" customWidth="1"/>
    <col min="3" max="3" width="42.140625" style="17" bestFit="1" customWidth="1"/>
    <col min="4" max="23" width="12.42578125" style="17" customWidth="1"/>
    <col min="24" max="25" width="2.85546875" style="17" customWidth="1"/>
    <col min="26" max="33" width="0" style="17" hidden="1" customWidth="1"/>
    <col min="34" max="16384" width="8.85546875" style="17" hidden="1"/>
  </cols>
  <sheetData>
    <row r="1" spans="1:28" s="2" customFormat="1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8" customFormat="1" ht="24.6" customHeight="1" x14ac:dyDescent="0.2">
      <c r="A2" s="1"/>
      <c r="B2" s="3"/>
      <c r="C2" s="4"/>
      <c r="D2" s="81" t="s">
        <v>40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44"/>
      <c r="W2" s="44"/>
      <c r="X2" s="31"/>
      <c r="Y2" s="1"/>
      <c r="Z2" s="4"/>
      <c r="AA2" s="7"/>
      <c r="AB2" s="1"/>
    </row>
    <row r="3" spans="1:28" s="8" customFormat="1" ht="24.6" customHeight="1" thickBot="1" x14ac:dyDescent="0.25">
      <c r="A3" s="1"/>
      <c r="B3" s="9"/>
      <c r="C3" s="10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45"/>
      <c r="W3" s="45"/>
      <c r="X3" s="32"/>
      <c r="Y3" s="1"/>
      <c r="Z3" s="10"/>
      <c r="AA3" s="13"/>
      <c r="AB3" s="1"/>
    </row>
    <row r="4" spans="1:28" s="2" customFormat="1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s="8" customFormat="1" x14ac:dyDescent="0.2">
      <c r="A5" s="1"/>
      <c r="B5" s="1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7"/>
      <c r="Y5" s="1"/>
      <c r="Z5" s="4"/>
      <c r="AA5" s="7"/>
      <c r="AB5" s="1"/>
    </row>
    <row r="6" spans="1:28" s="1" customFormat="1" x14ac:dyDescent="0.2">
      <c r="B6" s="15"/>
      <c r="C6" s="34" t="s">
        <v>1</v>
      </c>
      <c r="D6" s="16">
        <v>2025</v>
      </c>
      <c r="E6" s="16">
        <v>2026</v>
      </c>
      <c r="F6" s="16">
        <v>2027</v>
      </c>
      <c r="G6" s="16">
        <v>2028</v>
      </c>
      <c r="H6" s="16">
        <v>2029</v>
      </c>
      <c r="I6" s="16">
        <v>2030</v>
      </c>
      <c r="J6" s="16">
        <v>2031</v>
      </c>
      <c r="K6" s="16">
        <v>2032</v>
      </c>
      <c r="L6" s="16">
        <v>2033</v>
      </c>
      <c r="M6" s="16">
        <v>2034</v>
      </c>
      <c r="N6" s="16">
        <v>2035</v>
      </c>
      <c r="O6" s="16">
        <v>2036</v>
      </c>
      <c r="P6" s="16">
        <v>2037</v>
      </c>
      <c r="Q6" s="16">
        <v>2038</v>
      </c>
      <c r="R6" s="16">
        <v>2039</v>
      </c>
      <c r="S6" s="16">
        <v>2040</v>
      </c>
      <c r="T6" s="16">
        <v>2041</v>
      </c>
      <c r="U6" s="16">
        <v>2042</v>
      </c>
      <c r="V6" s="16">
        <v>2043</v>
      </c>
      <c r="W6" s="16">
        <v>2044</v>
      </c>
      <c r="X6" s="18"/>
    </row>
    <row r="7" spans="1:28" s="1" customFormat="1" x14ac:dyDescent="0.2">
      <c r="B7" s="15"/>
      <c r="C7" s="35" t="s">
        <v>41</v>
      </c>
      <c r="D7" s="57">
        <v>1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18"/>
    </row>
    <row r="8" spans="1:28" s="1" customFormat="1" x14ac:dyDescent="0.2">
      <c r="B8" s="15"/>
      <c r="C8" s="35" t="s">
        <v>42</v>
      </c>
      <c r="D8" s="58">
        <v>200</v>
      </c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18"/>
    </row>
    <row r="9" spans="1:28" s="1" customFormat="1" x14ac:dyDescent="0.2">
      <c r="B9" s="15"/>
      <c r="C9" s="38" t="s">
        <v>39</v>
      </c>
      <c r="D9" s="60">
        <f>D7/D8</f>
        <v>5.0000000000000001E-3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59"/>
      <c r="P9" s="59"/>
      <c r="Q9" s="59"/>
      <c r="R9" s="59"/>
      <c r="S9" s="59"/>
      <c r="T9" s="59"/>
      <c r="U9" s="59"/>
      <c r="V9" s="59"/>
      <c r="W9" s="59"/>
      <c r="X9" s="18"/>
    </row>
    <row r="10" spans="1:28" s="1" customFormat="1" x14ac:dyDescent="0.2">
      <c r="B10" s="15"/>
      <c r="C10" s="40" t="s">
        <v>0</v>
      </c>
      <c r="D10" s="73">
        <v>5.0000000000000001E-3</v>
      </c>
      <c r="E10" s="73">
        <v>5.0000000000000001E-3</v>
      </c>
      <c r="F10" s="73">
        <v>5.0000000000000001E-3</v>
      </c>
      <c r="G10" s="73">
        <v>5.0000000000000001E-3</v>
      </c>
      <c r="H10" s="73">
        <v>5.0000000000000001E-3</v>
      </c>
      <c r="I10" s="73">
        <v>5.0000000000000001E-3</v>
      </c>
      <c r="J10" s="73">
        <v>5.0000000000000001E-3</v>
      </c>
      <c r="K10" s="73">
        <v>5.0000000000000001E-3</v>
      </c>
      <c r="L10" s="73">
        <v>5.0000000000000001E-3</v>
      </c>
      <c r="M10" s="73">
        <v>5.0000000000000001E-3</v>
      </c>
      <c r="N10" s="73">
        <v>5.0000000000000001E-3</v>
      </c>
      <c r="O10" s="73">
        <v>5.0000000000000001E-3</v>
      </c>
      <c r="P10" s="73">
        <v>5.0000000000000001E-3</v>
      </c>
      <c r="Q10" s="73">
        <v>5.0000000000000001E-3</v>
      </c>
      <c r="R10" s="73">
        <v>5.0000000000000001E-3</v>
      </c>
      <c r="S10" s="73">
        <v>5.0000000000000001E-3</v>
      </c>
      <c r="T10" s="73">
        <v>5.0000000000000001E-3</v>
      </c>
      <c r="U10" s="73">
        <v>5.0000000000000001E-3</v>
      </c>
      <c r="V10" s="73">
        <v>5.0000000000000001E-3</v>
      </c>
      <c r="W10" s="73">
        <v>5.0000000000000001E-3</v>
      </c>
      <c r="X10" s="18"/>
    </row>
    <row r="11" spans="1:28" s="1" customFormat="1" x14ac:dyDescent="0.2">
      <c r="B11" s="15"/>
      <c r="C11" s="38" t="s">
        <v>3</v>
      </c>
      <c r="D11" s="60">
        <f>D10/D9</f>
        <v>1</v>
      </c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18"/>
    </row>
    <row r="12" spans="1:28" s="1" customFormat="1" x14ac:dyDescent="0.2">
      <c r="B12" s="15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8"/>
    </row>
    <row r="13" spans="1:28" s="1" customFormat="1" ht="13.5" thickBot="1" x14ac:dyDescent="0.25"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9"/>
    </row>
    <row r="14" spans="1:28" s="1" customFormat="1" x14ac:dyDescent="0.25"/>
  </sheetData>
  <mergeCells count="1">
    <mergeCell ref="D2:U3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53E35-EB4A-4136-9FA5-784990C12B94}">
  <dimension ref="A1:AG16"/>
  <sheetViews>
    <sheetView showGridLines="0" topLeftCell="C1" workbookViewId="0">
      <selection activeCell="C3" sqref="C3"/>
    </sheetView>
  </sheetViews>
  <sheetFormatPr defaultColWidth="0" defaultRowHeight="12.75" zeroHeight="1" x14ac:dyDescent="0.2"/>
  <cols>
    <col min="1" max="2" width="2.85546875" style="17" customWidth="1"/>
    <col min="3" max="3" width="61.7109375" style="17" bestFit="1" customWidth="1"/>
    <col min="4" max="23" width="11.5703125" style="17" customWidth="1"/>
    <col min="24" max="25" width="2.85546875" style="17" customWidth="1"/>
    <col min="26" max="33" width="0" style="17" hidden="1" customWidth="1"/>
    <col min="34" max="16384" width="8.85546875" style="17" hidden="1"/>
  </cols>
  <sheetData>
    <row r="1" spans="1:28" s="2" customFormat="1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8" customFormat="1" ht="24.6" customHeight="1" x14ac:dyDescent="0.2">
      <c r="A2" s="1"/>
      <c r="B2" s="3"/>
      <c r="C2" s="4"/>
      <c r="D2" s="85" t="s">
        <v>44</v>
      </c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61"/>
      <c r="W2" s="61"/>
      <c r="X2" s="31"/>
      <c r="Y2" s="1"/>
      <c r="Z2" s="4"/>
      <c r="AA2" s="7"/>
      <c r="AB2" s="1"/>
    </row>
    <row r="3" spans="1:28" s="8" customFormat="1" ht="24.6" customHeight="1" thickBot="1" x14ac:dyDescent="0.25">
      <c r="A3" s="1"/>
      <c r="B3" s="9"/>
      <c r="C3" s="10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62"/>
      <c r="W3" s="62"/>
      <c r="X3" s="32"/>
      <c r="Y3" s="1"/>
      <c r="Z3" s="10"/>
      <c r="AA3" s="13"/>
      <c r="AB3" s="1"/>
    </row>
    <row r="4" spans="1:28" s="2" customFormat="1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s="8" customFormat="1" x14ac:dyDescent="0.2">
      <c r="A5" s="1"/>
      <c r="B5" s="1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7"/>
      <c r="Y5" s="1"/>
      <c r="Z5" s="4"/>
      <c r="AA5" s="7"/>
      <c r="AB5" s="1"/>
    </row>
    <row r="6" spans="1:28" x14ac:dyDescent="0.2">
      <c r="A6" s="1"/>
      <c r="B6" s="15"/>
      <c r="C6" s="34" t="s">
        <v>1</v>
      </c>
      <c r="D6" s="16">
        <v>2025</v>
      </c>
      <c r="E6" s="16">
        <v>2026</v>
      </c>
      <c r="F6" s="16">
        <v>2027</v>
      </c>
      <c r="G6" s="16">
        <v>2028</v>
      </c>
      <c r="H6" s="16">
        <v>2029</v>
      </c>
      <c r="I6" s="16">
        <v>2030</v>
      </c>
      <c r="J6" s="16">
        <v>2031</v>
      </c>
      <c r="K6" s="16">
        <v>2032</v>
      </c>
      <c r="L6" s="16">
        <v>2033</v>
      </c>
      <c r="M6" s="16">
        <v>2034</v>
      </c>
      <c r="N6" s="16">
        <v>2035</v>
      </c>
      <c r="O6" s="16">
        <v>2036</v>
      </c>
      <c r="P6" s="16">
        <v>2037</v>
      </c>
      <c r="Q6" s="16">
        <v>2038</v>
      </c>
      <c r="R6" s="16">
        <v>2039</v>
      </c>
      <c r="S6" s="16">
        <v>2040</v>
      </c>
      <c r="T6" s="16">
        <v>2041</v>
      </c>
      <c r="U6" s="16">
        <v>2042</v>
      </c>
      <c r="V6" s="16">
        <v>2043</v>
      </c>
      <c r="W6" s="16">
        <v>2044</v>
      </c>
      <c r="X6" s="18"/>
      <c r="Y6" s="1"/>
    </row>
    <row r="7" spans="1:28" x14ac:dyDescent="0.2">
      <c r="A7" s="1"/>
      <c r="B7" s="15"/>
      <c r="C7" s="35" t="s">
        <v>46</v>
      </c>
      <c r="D7" s="57">
        <v>1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18"/>
      <c r="Y7" s="1"/>
    </row>
    <row r="8" spans="1:28" x14ac:dyDescent="0.2">
      <c r="A8" s="1"/>
      <c r="B8" s="15"/>
      <c r="C8" s="35" t="s">
        <v>42</v>
      </c>
      <c r="D8" s="63">
        <v>200</v>
      </c>
      <c r="E8" s="63"/>
      <c r="F8" s="63"/>
      <c r="G8" s="63"/>
      <c r="H8" s="63"/>
      <c r="I8" s="63"/>
      <c r="J8" s="63"/>
      <c r="K8" s="63"/>
      <c r="L8" s="63"/>
      <c r="M8" s="63"/>
      <c r="N8" s="57"/>
      <c r="O8" s="57"/>
      <c r="P8" s="57"/>
      <c r="Q8" s="57"/>
      <c r="R8" s="57"/>
      <c r="S8" s="57"/>
      <c r="T8" s="57"/>
      <c r="U8" s="57"/>
      <c r="V8" s="57"/>
      <c r="W8" s="57"/>
      <c r="X8" s="18"/>
      <c r="Y8" s="1"/>
    </row>
    <row r="9" spans="1:28" x14ac:dyDescent="0.2">
      <c r="A9" s="1"/>
      <c r="B9" s="15"/>
      <c r="C9" s="38" t="s">
        <v>45</v>
      </c>
      <c r="D9" s="46">
        <f>D7/D8</f>
        <v>5.0000000000000001E-3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18"/>
      <c r="Y9" s="1"/>
    </row>
    <row r="10" spans="1:28" x14ac:dyDescent="0.2">
      <c r="A10" s="1"/>
      <c r="B10" s="15"/>
      <c r="C10" s="40" t="s">
        <v>0</v>
      </c>
      <c r="D10" s="47">
        <v>6.4999999999999997E-3</v>
      </c>
      <c r="E10" s="47">
        <v>6.4999999999999997E-3</v>
      </c>
      <c r="F10" s="47">
        <v>6.4999999999999997E-3</v>
      </c>
      <c r="G10" s="47">
        <v>6.4999999999999997E-3</v>
      </c>
      <c r="H10" s="47">
        <v>6.4999999999999997E-3</v>
      </c>
      <c r="I10" s="47">
        <v>6.4999999999999997E-3</v>
      </c>
      <c r="J10" s="47">
        <v>6.4999999999999997E-3</v>
      </c>
      <c r="K10" s="47">
        <v>6.4999999999999997E-3</v>
      </c>
      <c r="L10" s="47">
        <v>6.4999999999999997E-3</v>
      </c>
      <c r="M10" s="47">
        <v>6.4999999999999997E-3</v>
      </c>
      <c r="N10" s="47">
        <v>6.4999999999999997E-3</v>
      </c>
      <c r="O10" s="47">
        <v>6.4999999999999997E-3</v>
      </c>
      <c r="P10" s="47">
        <v>6.4999999999999997E-3</v>
      </c>
      <c r="Q10" s="47">
        <v>6.4999999999999997E-3</v>
      </c>
      <c r="R10" s="47">
        <v>6.4999999999999997E-3</v>
      </c>
      <c r="S10" s="47">
        <v>6.4999999999999997E-3</v>
      </c>
      <c r="T10" s="47">
        <v>6.4999999999999997E-3</v>
      </c>
      <c r="U10" s="47">
        <v>6.4999999999999997E-3</v>
      </c>
      <c r="V10" s="47">
        <v>6.4999999999999997E-3</v>
      </c>
      <c r="W10" s="47">
        <v>6.4999999999999997E-3</v>
      </c>
      <c r="X10" s="18"/>
      <c r="Y10" s="1"/>
    </row>
    <row r="11" spans="1:28" x14ac:dyDescent="0.2">
      <c r="A11" s="1"/>
      <c r="B11" s="15"/>
      <c r="C11" s="38" t="s">
        <v>3</v>
      </c>
      <c r="D11" s="46">
        <f>D10/D9</f>
        <v>1.2999999999999998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18"/>
      <c r="Y11" s="1"/>
    </row>
    <row r="12" spans="1:28" x14ac:dyDescent="0.2">
      <c r="A12" s="1"/>
      <c r="B12" s="15"/>
      <c r="X12" s="18"/>
      <c r="Y12" s="1"/>
    </row>
    <row r="13" spans="1:28" ht="13.5" thickBot="1" x14ac:dyDescent="0.25">
      <c r="A13" s="1"/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9"/>
      <c r="Y13" s="1"/>
    </row>
    <row r="14" spans="1:28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8" x14ac:dyDescent="0.2"/>
    <row r="16" spans="1:28" x14ac:dyDescent="0.2"/>
  </sheetData>
  <mergeCells count="1">
    <mergeCell ref="D2:U3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47E4F-C5DE-49B8-9D07-4B3329202455}">
  <dimension ref="A1:AG16"/>
  <sheetViews>
    <sheetView showGridLines="0" workbookViewId="0">
      <selection activeCell="C3" sqref="C3"/>
    </sheetView>
  </sheetViews>
  <sheetFormatPr defaultColWidth="0" defaultRowHeight="12.75" zeroHeight="1" x14ac:dyDescent="0.2"/>
  <cols>
    <col min="1" max="2" width="2.85546875" style="17" customWidth="1"/>
    <col min="3" max="3" width="46" style="17" bestFit="1" customWidth="1"/>
    <col min="4" max="23" width="12.42578125" style="17" customWidth="1"/>
    <col min="24" max="25" width="2.85546875" style="17" customWidth="1"/>
    <col min="26" max="33" width="0" style="17" hidden="1" customWidth="1"/>
    <col min="34" max="16384" width="8.85546875" style="17" hidden="1"/>
  </cols>
  <sheetData>
    <row r="1" spans="1:28" s="2" customFormat="1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8" customFormat="1" ht="24.6" customHeight="1" x14ac:dyDescent="0.2">
      <c r="A2" s="1"/>
      <c r="B2" s="3"/>
      <c r="C2" s="4"/>
      <c r="D2" s="77" t="s">
        <v>50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5"/>
      <c r="W2" s="5"/>
      <c r="X2" s="31"/>
      <c r="Y2" s="1"/>
      <c r="Z2" s="4"/>
      <c r="AA2" s="7"/>
      <c r="AB2" s="1"/>
    </row>
    <row r="3" spans="1:28" s="8" customFormat="1" ht="24.6" customHeight="1" thickBot="1" x14ac:dyDescent="0.25">
      <c r="A3" s="1"/>
      <c r="B3" s="9"/>
      <c r="C3" s="10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11"/>
      <c r="W3" s="11"/>
      <c r="X3" s="32"/>
      <c r="Y3" s="1"/>
      <c r="Z3" s="10"/>
      <c r="AA3" s="13"/>
      <c r="AB3" s="1"/>
    </row>
    <row r="4" spans="1:28" s="2" customFormat="1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s="8" customFormat="1" x14ac:dyDescent="0.2">
      <c r="A5" s="1"/>
      <c r="B5" s="1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7"/>
      <c r="Y5" s="1"/>
      <c r="Z5" s="4"/>
      <c r="AA5" s="7"/>
      <c r="AB5" s="1"/>
    </row>
    <row r="6" spans="1:28" x14ac:dyDescent="0.2">
      <c r="A6" s="1"/>
      <c r="B6" s="15"/>
      <c r="C6" s="33" t="s">
        <v>1</v>
      </c>
      <c r="D6" s="16">
        <v>2025</v>
      </c>
      <c r="E6" s="16">
        <v>2026</v>
      </c>
      <c r="F6" s="16">
        <v>2027</v>
      </c>
      <c r="G6" s="16">
        <v>2028</v>
      </c>
      <c r="H6" s="16">
        <v>2029</v>
      </c>
      <c r="I6" s="16">
        <v>2030</v>
      </c>
      <c r="J6" s="16">
        <v>2031</v>
      </c>
      <c r="K6" s="16">
        <v>2032</v>
      </c>
      <c r="L6" s="16">
        <v>2033</v>
      </c>
      <c r="M6" s="16">
        <v>2034</v>
      </c>
      <c r="N6" s="16">
        <v>2035</v>
      </c>
      <c r="O6" s="16">
        <v>2036</v>
      </c>
      <c r="P6" s="16">
        <v>2037</v>
      </c>
      <c r="Q6" s="16">
        <v>2038</v>
      </c>
      <c r="R6" s="16">
        <v>2039</v>
      </c>
      <c r="S6" s="16">
        <v>2040</v>
      </c>
      <c r="T6" s="16">
        <v>2041</v>
      </c>
      <c r="U6" s="16">
        <v>2042</v>
      </c>
      <c r="V6" s="16">
        <v>2043</v>
      </c>
      <c r="W6" s="16">
        <v>2044</v>
      </c>
      <c r="X6" s="18"/>
      <c r="Y6" s="1"/>
    </row>
    <row r="7" spans="1:28" x14ac:dyDescent="0.2">
      <c r="A7" s="1"/>
      <c r="B7" s="15"/>
      <c r="C7" s="35" t="s">
        <v>47</v>
      </c>
      <c r="D7" s="36">
        <v>5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7"/>
      <c r="Y7" s="1"/>
    </row>
    <row r="8" spans="1:28" x14ac:dyDescent="0.2">
      <c r="A8" s="1"/>
      <c r="B8" s="15"/>
      <c r="C8" s="35" t="s">
        <v>48</v>
      </c>
      <c r="D8" s="36">
        <v>550</v>
      </c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7"/>
      <c r="Y8" s="1"/>
    </row>
    <row r="9" spans="1:28" x14ac:dyDescent="0.2">
      <c r="A9" s="1"/>
      <c r="B9" s="15"/>
      <c r="C9" s="38" t="s">
        <v>49</v>
      </c>
      <c r="D9" s="26">
        <f>D7/D8</f>
        <v>9.0909090909090905E-3</v>
      </c>
      <c r="E9" s="26"/>
      <c r="F9" s="26"/>
      <c r="G9" s="26"/>
      <c r="H9" s="26"/>
      <c r="I9" s="26"/>
      <c r="J9" s="26"/>
      <c r="K9" s="26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7"/>
      <c r="Y9" s="1"/>
    </row>
    <row r="10" spans="1:28" x14ac:dyDescent="0.2">
      <c r="A10" s="1"/>
      <c r="B10" s="15"/>
      <c r="C10" s="40" t="s">
        <v>0</v>
      </c>
      <c r="D10" s="74">
        <v>0.01</v>
      </c>
      <c r="E10" s="74">
        <v>0.01</v>
      </c>
      <c r="F10" s="74">
        <v>0.01</v>
      </c>
      <c r="G10" s="74">
        <v>0.01</v>
      </c>
      <c r="H10" s="74">
        <v>0.01</v>
      </c>
      <c r="I10" s="74">
        <v>0.01</v>
      </c>
      <c r="J10" s="74">
        <v>0.01</v>
      </c>
      <c r="K10" s="74">
        <v>0.01</v>
      </c>
      <c r="L10" s="74">
        <v>0.01</v>
      </c>
      <c r="M10" s="74">
        <v>0.01</v>
      </c>
      <c r="N10" s="74">
        <v>0.01</v>
      </c>
      <c r="O10" s="74">
        <v>0.01</v>
      </c>
      <c r="P10" s="74">
        <v>0.01</v>
      </c>
      <c r="Q10" s="74">
        <v>0.01</v>
      </c>
      <c r="R10" s="74">
        <v>0.01</v>
      </c>
      <c r="S10" s="74">
        <v>0.01</v>
      </c>
      <c r="T10" s="74">
        <v>0.01</v>
      </c>
      <c r="U10" s="74">
        <v>0.01</v>
      </c>
      <c r="V10" s="74">
        <v>0.01</v>
      </c>
      <c r="W10" s="74">
        <v>0.01</v>
      </c>
      <c r="X10" s="37"/>
      <c r="Y10" s="1"/>
    </row>
    <row r="11" spans="1:28" x14ac:dyDescent="0.2">
      <c r="A11" s="1"/>
      <c r="B11" s="15"/>
      <c r="C11" s="38" t="s">
        <v>3</v>
      </c>
      <c r="D11" s="41">
        <f>D10/D9</f>
        <v>1.1000000000000001</v>
      </c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2"/>
      <c r="Y11" s="1"/>
    </row>
    <row r="12" spans="1:28" x14ac:dyDescent="0.2">
      <c r="A12" s="1"/>
      <c r="B12" s="15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18"/>
      <c r="Y12" s="1"/>
    </row>
    <row r="13" spans="1:28" ht="13.5" thickBot="1" x14ac:dyDescent="0.25">
      <c r="A13" s="1"/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9"/>
      <c r="Y13" s="1"/>
    </row>
    <row r="14" spans="1:28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8" x14ac:dyDescent="0.2"/>
    <row r="16" spans="1:28" x14ac:dyDescent="0.2"/>
  </sheetData>
  <mergeCells count="1">
    <mergeCell ref="D2:U3"/>
  </mergeCells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AD1DD-E69B-4268-895C-CE09D67D6C11}">
  <dimension ref="A1:AG14"/>
  <sheetViews>
    <sheetView showGridLines="0" workbookViewId="0">
      <selection activeCell="C2" sqref="C2"/>
    </sheetView>
  </sheetViews>
  <sheetFormatPr defaultColWidth="0" defaultRowHeight="12.75" zeroHeight="1" x14ac:dyDescent="0.2"/>
  <cols>
    <col min="1" max="2" width="2.85546875" style="17" customWidth="1"/>
    <col min="3" max="3" width="39.5703125" style="17" bestFit="1" customWidth="1"/>
    <col min="4" max="23" width="12.140625" style="17" customWidth="1"/>
    <col min="24" max="25" width="2.85546875" style="17" customWidth="1"/>
    <col min="26" max="33" width="0" style="17" hidden="1" customWidth="1"/>
    <col min="34" max="16384" width="8.85546875" style="17" hidden="1"/>
  </cols>
  <sheetData>
    <row r="1" spans="1:28" s="2" customFormat="1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8" customFormat="1" ht="24.6" customHeight="1" x14ac:dyDescent="0.2">
      <c r="A2" s="1"/>
      <c r="B2" s="3"/>
      <c r="C2" s="4"/>
      <c r="D2" s="81" t="s">
        <v>51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44"/>
      <c r="W2" s="44"/>
      <c r="X2" s="31"/>
      <c r="Y2" s="1"/>
      <c r="Z2" s="4"/>
      <c r="AA2" s="7"/>
      <c r="AB2" s="1"/>
    </row>
    <row r="3" spans="1:28" s="8" customFormat="1" ht="24.6" customHeight="1" thickBot="1" x14ac:dyDescent="0.25">
      <c r="A3" s="1"/>
      <c r="B3" s="9"/>
      <c r="C3" s="10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45"/>
      <c r="W3" s="45"/>
      <c r="X3" s="32"/>
      <c r="Y3" s="1"/>
      <c r="Z3" s="10"/>
      <c r="AA3" s="13"/>
      <c r="AB3" s="1"/>
    </row>
    <row r="4" spans="1:28" s="2" customFormat="1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s="8" customFormat="1" x14ac:dyDescent="0.2">
      <c r="A5" s="1"/>
      <c r="B5" s="1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7"/>
      <c r="Y5" s="1"/>
      <c r="Z5" s="4"/>
      <c r="AA5" s="7"/>
      <c r="AB5" s="1"/>
    </row>
    <row r="6" spans="1:28" x14ac:dyDescent="0.2">
      <c r="A6" s="1"/>
      <c r="B6" s="15"/>
      <c r="C6" s="33" t="s">
        <v>1</v>
      </c>
      <c r="D6" s="16">
        <v>2025</v>
      </c>
      <c r="E6" s="16">
        <v>2026</v>
      </c>
      <c r="F6" s="16">
        <v>2027</v>
      </c>
      <c r="G6" s="16">
        <v>2028</v>
      </c>
      <c r="H6" s="16">
        <v>2029</v>
      </c>
      <c r="I6" s="16">
        <v>2030</v>
      </c>
      <c r="J6" s="16">
        <v>2031</v>
      </c>
      <c r="K6" s="16">
        <v>2032</v>
      </c>
      <c r="L6" s="16">
        <v>2033</v>
      </c>
      <c r="M6" s="16">
        <v>2034</v>
      </c>
      <c r="N6" s="16">
        <v>2035</v>
      </c>
      <c r="O6" s="16">
        <v>2036</v>
      </c>
      <c r="P6" s="16">
        <v>2037</v>
      </c>
      <c r="Q6" s="16">
        <v>2038</v>
      </c>
      <c r="R6" s="16">
        <v>2039</v>
      </c>
      <c r="S6" s="16">
        <v>2040</v>
      </c>
      <c r="T6" s="16">
        <v>2041</v>
      </c>
      <c r="U6" s="16">
        <v>2042</v>
      </c>
      <c r="V6" s="16">
        <v>2043</v>
      </c>
      <c r="W6" s="16">
        <v>2044</v>
      </c>
      <c r="X6" s="18"/>
      <c r="Y6" s="1"/>
    </row>
    <row r="7" spans="1:28" x14ac:dyDescent="0.2">
      <c r="A7" s="1"/>
      <c r="B7" s="15"/>
      <c r="C7" s="35" t="s">
        <v>52</v>
      </c>
      <c r="D7" s="76">
        <v>50</v>
      </c>
      <c r="E7" s="76"/>
      <c r="F7" s="76"/>
      <c r="G7" s="76"/>
      <c r="H7" s="76"/>
      <c r="I7" s="76"/>
      <c r="J7" s="76"/>
      <c r="K7" s="7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18"/>
      <c r="Y7" s="1"/>
    </row>
    <row r="8" spans="1:28" x14ac:dyDescent="0.2">
      <c r="A8" s="1"/>
      <c r="B8" s="15"/>
      <c r="C8" s="35" t="s">
        <v>53</v>
      </c>
      <c r="D8" s="36">
        <v>10000</v>
      </c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18"/>
      <c r="Y8" s="1"/>
    </row>
    <row r="9" spans="1:28" x14ac:dyDescent="0.2">
      <c r="A9" s="1"/>
      <c r="B9" s="15"/>
      <c r="C9" s="38" t="s">
        <v>54</v>
      </c>
      <c r="D9" s="46">
        <f>D7/D8</f>
        <v>5.0000000000000001E-3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18"/>
      <c r="Y9" s="1"/>
    </row>
    <row r="10" spans="1:28" x14ac:dyDescent="0.2">
      <c r="A10" s="1"/>
      <c r="B10" s="15"/>
      <c r="C10" s="40" t="s">
        <v>0</v>
      </c>
      <c r="D10" s="47">
        <v>5.0000000000000001E-3</v>
      </c>
      <c r="E10" s="47">
        <v>5.0000000000000001E-3</v>
      </c>
      <c r="F10" s="47">
        <v>5.0000000000000001E-3</v>
      </c>
      <c r="G10" s="47">
        <v>5.0000000000000001E-3</v>
      </c>
      <c r="H10" s="47">
        <v>5.0000000000000001E-3</v>
      </c>
      <c r="I10" s="47">
        <v>5.0000000000000001E-3</v>
      </c>
      <c r="J10" s="47">
        <v>5.0000000000000001E-3</v>
      </c>
      <c r="K10" s="47">
        <v>5.0000000000000001E-3</v>
      </c>
      <c r="L10" s="47">
        <v>5.0000000000000001E-3</v>
      </c>
      <c r="M10" s="47">
        <v>5.0000000000000001E-3</v>
      </c>
      <c r="N10" s="47">
        <v>5.0000000000000001E-3</v>
      </c>
      <c r="O10" s="47">
        <v>5.0000000000000001E-3</v>
      </c>
      <c r="P10" s="47">
        <v>5.0000000000000001E-3</v>
      </c>
      <c r="Q10" s="47">
        <v>5.0000000000000001E-3</v>
      </c>
      <c r="R10" s="47">
        <v>5.0000000000000001E-3</v>
      </c>
      <c r="S10" s="47">
        <v>5.0000000000000001E-3</v>
      </c>
      <c r="T10" s="47">
        <v>5.0000000000000001E-3</v>
      </c>
      <c r="U10" s="47">
        <v>5.0000000000000001E-3</v>
      </c>
      <c r="V10" s="47">
        <v>5.0000000000000001E-3</v>
      </c>
      <c r="W10" s="47">
        <v>5.0000000000000001E-3</v>
      </c>
      <c r="X10" s="18"/>
      <c r="Y10" s="1"/>
    </row>
    <row r="11" spans="1:28" x14ac:dyDescent="0.2">
      <c r="A11" s="1"/>
      <c r="B11" s="15"/>
      <c r="C11" s="38" t="s">
        <v>3</v>
      </c>
      <c r="D11" s="48">
        <f>D10/D9</f>
        <v>1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18"/>
      <c r="Y11" s="1"/>
    </row>
    <row r="12" spans="1:28" x14ac:dyDescent="0.2">
      <c r="A12" s="1"/>
      <c r="B12" s="15"/>
      <c r="X12" s="18"/>
      <c r="Y12" s="1"/>
    </row>
    <row r="13" spans="1:28" ht="13.5" thickBot="1" x14ac:dyDescent="0.25">
      <c r="A13" s="1"/>
      <c r="B13" s="27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9"/>
      <c r="Y13" s="1"/>
    </row>
    <row r="14" spans="1:28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</sheetData>
  <mergeCells count="1">
    <mergeCell ref="D2:U3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09573-7B70-4B64-B2A0-05C3A98C20EF}">
  <dimension ref="A1:AM22"/>
  <sheetViews>
    <sheetView showGridLines="0" tabSelected="1" workbookViewId="0">
      <selection activeCell="D3" sqref="D3"/>
    </sheetView>
  </sheetViews>
  <sheetFormatPr defaultColWidth="0" defaultRowHeight="0" customHeight="1" zeroHeight="1" x14ac:dyDescent="0.2"/>
  <cols>
    <col min="1" max="2" width="2.85546875" style="17" customWidth="1"/>
    <col min="3" max="3" width="9.140625" style="53" customWidth="1"/>
    <col min="4" max="4" width="68.5703125" style="17" customWidth="1"/>
    <col min="5" max="23" width="12.5703125" style="17" customWidth="1"/>
    <col min="24" max="24" width="14.140625" style="53" customWidth="1"/>
    <col min="25" max="26" width="2.85546875" style="17" customWidth="1"/>
    <col min="27" max="39" width="0" style="17" hidden="1" customWidth="1"/>
    <col min="40" max="16384" width="8.85546875" style="17" hidden="1"/>
  </cols>
  <sheetData>
    <row r="1" spans="1:29" s="2" customFormat="1" ht="13.5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s="8" customFormat="1" ht="24.6" customHeight="1" x14ac:dyDescent="0.2">
      <c r="A2" s="1"/>
      <c r="B2" s="3"/>
      <c r="C2" s="64"/>
      <c r="D2" s="4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85" t="s">
        <v>4</v>
      </c>
      <c r="R2" s="65"/>
      <c r="S2" s="65"/>
      <c r="T2" s="65"/>
      <c r="U2" s="65"/>
      <c r="V2" s="65"/>
      <c r="W2" s="65"/>
      <c r="X2" s="61"/>
      <c r="Y2" s="31"/>
      <c r="Z2" s="1"/>
      <c r="AA2" s="4"/>
      <c r="AB2" s="7"/>
      <c r="AC2" s="1"/>
    </row>
    <row r="3" spans="1:29" s="8" customFormat="1" ht="24.6" customHeight="1" thickBot="1" x14ac:dyDescent="0.25">
      <c r="A3" s="1"/>
      <c r="B3" s="9"/>
      <c r="C3" s="66"/>
      <c r="D3" s="10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86"/>
      <c r="R3" s="67"/>
      <c r="S3" s="67"/>
      <c r="T3" s="67"/>
      <c r="U3" s="67"/>
      <c r="V3" s="67"/>
      <c r="W3" s="67"/>
      <c r="X3" s="62"/>
      <c r="Y3" s="32"/>
      <c r="Z3" s="1"/>
      <c r="AA3" s="10"/>
      <c r="AB3" s="13"/>
      <c r="AC3" s="1"/>
    </row>
    <row r="4" spans="1:29" s="2" customFormat="1" ht="13.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8" customFormat="1" ht="12.75" x14ac:dyDescent="0.2">
      <c r="A5" s="1"/>
      <c r="B5" s="14"/>
      <c r="C5" s="68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64"/>
      <c r="Y5" s="7"/>
      <c r="Z5" s="1"/>
      <c r="AA5" s="4"/>
      <c r="AB5" s="7"/>
      <c r="AC5" s="1"/>
    </row>
    <row r="6" spans="1:29" ht="12.75" x14ac:dyDescent="0.2">
      <c r="A6" s="1"/>
      <c r="B6" s="15"/>
      <c r="C6" s="69" t="s">
        <v>6</v>
      </c>
      <c r="D6" s="34" t="s">
        <v>5</v>
      </c>
      <c r="E6" s="34">
        <v>2025</v>
      </c>
      <c r="F6" s="34">
        <v>2026</v>
      </c>
      <c r="G6" s="34">
        <v>2027</v>
      </c>
      <c r="H6" s="34">
        <v>2028</v>
      </c>
      <c r="I6" s="34">
        <v>2029</v>
      </c>
      <c r="J6" s="34">
        <v>2030</v>
      </c>
      <c r="K6" s="34">
        <v>2031</v>
      </c>
      <c r="L6" s="34">
        <v>2032</v>
      </c>
      <c r="M6" s="34">
        <v>2033</v>
      </c>
      <c r="N6" s="34">
        <v>2034</v>
      </c>
      <c r="O6" s="34">
        <v>2035</v>
      </c>
      <c r="P6" s="34">
        <v>2036</v>
      </c>
      <c r="Q6" s="34">
        <v>2037</v>
      </c>
      <c r="R6" s="34">
        <v>2038</v>
      </c>
      <c r="S6" s="34">
        <v>2039</v>
      </c>
      <c r="T6" s="34">
        <v>2040</v>
      </c>
      <c r="U6" s="34">
        <v>2041</v>
      </c>
      <c r="V6" s="34">
        <v>2042</v>
      </c>
      <c r="W6" s="34">
        <v>2043</v>
      </c>
      <c r="X6" s="34">
        <v>2044</v>
      </c>
      <c r="Y6" s="18"/>
      <c r="Z6" s="1"/>
    </row>
    <row r="7" spans="1:29" ht="12.75" x14ac:dyDescent="0.2">
      <c r="A7" s="1"/>
      <c r="B7" s="15"/>
      <c r="C7" s="70" t="s">
        <v>20</v>
      </c>
      <c r="D7" s="35" t="s">
        <v>15</v>
      </c>
      <c r="E7" s="71">
        <f>A!D9</f>
        <v>1</v>
      </c>
      <c r="F7" s="71">
        <f>A!E9</f>
        <v>0</v>
      </c>
      <c r="G7" s="71">
        <f>A!F9</f>
        <v>0</v>
      </c>
      <c r="H7" s="71">
        <f>A!G9</f>
        <v>0</v>
      </c>
      <c r="I7" s="71">
        <f>A!H9</f>
        <v>0</v>
      </c>
      <c r="J7" s="71">
        <f>A!I9</f>
        <v>0</v>
      </c>
      <c r="K7" s="71">
        <f>A!J9</f>
        <v>0</v>
      </c>
      <c r="L7" s="71">
        <f>A!K9</f>
        <v>0</v>
      </c>
      <c r="M7" s="71">
        <f>A!L9</f>
        <v>0</v>
      </c>
      <c r="N7" s="71">
        <f>A!M9</f>
        <v>0</v>
      </c>
      <c r="O7" s="71">
        <f>A!N9</f>
        <v>0</v>
      </c>
      <c r="P7" s="71">
        <f>A!O9</f>
        <v>0</v>
      </c>
      <c r="Q7" s="71">
        <f>A!L9</f>
        <v>0</v>
      </c>
      <c r="R7" s="71">
        <f>A!M9</f>
        <v>0</v>
      </c>
      <c r="S7" s="71">
        <f>A!N9</f>
        <v>0</v>
      </c>
      <c r="T7" s="71">
        <f>A!O9</f>
        <v>0</v>
      </c>
      <c r="U7" s="71">
        <f>A!P9</f>
        <v>0</v>
      </c>
      <c r="V7" s="71">
        <f>A!Q9</f>
        <v>0</v>
      </c>
      <c r="W7" s="71">
        <f>A!R9</f>
        <v>0</v>
      </c>
      <c r="X7" s="71">
        <f>A!S9</f>
        <v>0</v>
      </c>
      <c r="Y7" s="18"/>
      <c r="Z7" s="1"/>
    </row>
    <row r="8" spans="1:29" ht="12.75" x14ac:dyDescent="0.2">
      <c r="A8" s="1"/>
      <c r="B8" s="15"/>
      <c r="C8" s="70" t="s">
        <v>21</v>
      </c>
      <c r="D8" s="35" t="s">
        <v>16</v>
      </c>
      <c r="E8" s="71">
        <f>B!D11</f>
        <v>1</v>
      </c>
      <c r="F8" s="71">
        <f>B!E11</f>
        <v>0</v>
      </c>
      <c r="G8" s="71">
        <f>B!F11</f>
        <v>0</v>
      </c>
      <c r="H8" s="71">
        <f>B!G11</f>
        <v>0</v>
      </c>
      <c r="I8" s="71">
        <f>B!H11</f>
        <v>0</v>
      </c>
      <c r="J8" s="71">
        <f>B!I11</f>
        <v>0</v>
      </c>
      <c r="K8" s="71">
        <f>B!J11</f>
        <v>0</v>
      </c>
      <c r="L8" s="71">
        <f>B!K11</f>
        <v>0</v>
      </c>
      <c r="M8" s="71">
        <f>B!L11</f>
        <v>0</v>
      </c>
      <c r="N8" s="71">
        <f>B!M11</f>
        <v>0</v>
      </c>
      <c r="O8" s="71">
        <f>B!N11</f>
        <v>0</v>
      </c>
      <c r="P8" s="71">
        <f>B!O11</f>
        <v>0</v>
      </c>
      <c r="Q8" s="71">
        <f>B!L11</f>
        <v>0</v>
      </c>
      <c r="R8" s="71">
        <f>B!M11</f>
        <v>0</v>
      </c>
      <c r="S8" s="71">
        <f>B!N11</f>
        <v>0</v>
      </c>
      <c r="T8" s="71">
        <f>B!O11</f>
        <v>0</v>
      </c>
      <c r="U8" s="71">
        <f>B!P11</f>
        <v>0</v>
      </c>
      <c r="V8" s="71">
        <f>B!Q11</f>
        <v>0</v>
      </c>
      <c r="W8" s="71">
        <f>B!R11</f>
        <v>0</v>
      </c>
      <c r="X8" s="71">
        <f>B!S11</f>
        <v>0</v>
      </c>
      <c r="Y8" s="18"/>
      <c r="Z8" s="1"/>
    </row>
    <row r="9" spans="1:29" ht="12.75" x14ac:dyDescent="0.2">
      <c r="A9" s="1"/>
      <c r="B9" s="15"/>
      <c r="C9" s="70" t="s">
        <v>22</v>
      </c>
      <c r="D9" s="35" t="s">
        <v>37</v>
      </c>
      <c r="E9" s="71">
        <f>'C'!D11</f>
        <v>1</v>
      </c>
      <c r="F9" s="71">
        <f>'C'!E11</f>
        <v>0</v>
      </c>
      <c r="G9" s="71">
        <f>'C'!F11</f>
        <v>0</v>
      </c>
      <c r="H9" s="71">
        <f>'C'!G11</f>
        <v>0</v>
      </c>
      <c r="I9" s="71">
        <f>'C'!H11</f>
        <v>0</v>
      </c>
      <c r="J9" s="71">
        <f>'C'!I11</f>
        <v>0</v>
      </c>
      <c r="K9" s="71">
        <f>'C'!J11</f>
        <v>0</v>
      </c>
      <c r="L9" s="71">
        <f>'C'!K11</f>
        <v>0</v>
      </c>
      <c r="M9" s="71">
        <f>'C'!L11</f>
        <v>0</v>
      </c>
      <c r="N9" s="71">
        <f>'C'!M11</f>
        <v>0</v>
      </c>
      <c r="O9" s="71">
        <f>'C'!N11</f>
        <v>0</v>
      </c>
      <c r="P9" s="71">
        <f>'C'!O11</f>
        <v>0</v>
      </c>
      <c r="Q9" s="71">
        <f>'C'!L11</f>
        <v>0</v>
      </c>
      <c r="R9" s="71">
        <f>'C'!M11</f>
        <v>0</v>
      </c>
      <c r="S9" s="71">
        <f>'C'!N11</f>
        <v>0</v>
      </c>
      <c r="T9" s="71">
        <f>'C'!O11</f>
        <v>0</v>
      </c>
      <c r="U9" s="71">
        <f>'C'!P11</f>
        <v>0</v>
      </c>
      <c r="V9" s="71">
        <f>'C'!Q11</f>
        <v>0</v>
      </c>
      <c r="W9" s="71">
        <f>'C'!R11</f>
        <v>0</v>
      </c>
      <c r="X9" s="71">
        <f>'C'!S11</f>
        <v>0</v>
      </c>
      <c r="Y9" s="18"/>
      <c r="Z9" s="1"/>
    </row>
    <row r="10" spans="1:29" ht="12.75" x14ac:dyDescent="0.2">
      <c r="A10" s="1"/>
      <c r="B10" s="15"/>
      <c r="C10" s="70" t="s">
        <v>23</v>
      </c>
      <c r="D10" s="35" t="s">
        <v>39</v>
      </c>
      <c r="E10" s="75">
        <f>D!D11</f>
        <v>1</v>
      </c>
      <c r="F10" s="75">
        <f>D!E11</f>
        <v>0</v>
      </c>
      <c r="G10" s="75">
        <f>D!F11</f>
        <v>0</v>
      </c>
      <c r="H10" s="75">
        <f>D!G11</f>
        <v>0</v>
      </c>
      <c r="I10" s="75">
        <f>D!H11</f>
        <v>0</v>
      </c>
      <c r="J10" s="75">
        <f>D!I11</f>
        <v>0</v>
      </c>
      <c r="K10" s="75">
        <f>D!J11</f>
        <v>0</v>
      </c>
      <c r="L10" s="75">
        <f>D!K11</f>
        <v>0</v>
      </c>
      <c r="M10" s="75">
        <f>D!L11</f>
        <v>0</v>
      </c>
      <c r="N10" s="75">
        <f>D!M11</f>
        <v>0</v>
      </c>
      <c r="O10" s="75">
        <f>D!N11</f>
        <v>0</v>
      </c>
      <c r="P10" s="75">
        <f>D!O11</f>
        <v>0</v>
      </c>
      <c r="Q10" s="75">
        <f>D!L11</f>
        <v>0</v>
      </c>
      <c r="R10" s="75">
        <f>D!M11</f>
        <v>0</v>
      </c>
      <c r="S10" s="75">
        <f>D!N11</f>
        <v>0</v>
      </c>
      <c r="T10" s="75">
        <f>D!O11</f>
        <v>0</v>
      </c>
      <c r="U10" s="75">
        <f>D!P11</f>
        <v>0</v>
      </c>
      <c r="V10" s="75">
        <f>D!Q11</f>
        <v>0</v>
      </c>
      <c r="W10" s="75">
        <f>D!R11</f>
        <v>0</v>
      </c>
      <c r="X10" s="75">
        <f>D!S11</f>
        <v>0</v>
      </c>
      <c r="Y10" s="18"/>
      <c r="Z10" s="1"/>
    </row>
    <row r="11" spans="1:29" ht="12.75" x14ac:dyDescent="0.2">
      <c r="A11" s="1"/>
      <c r="B11" s="15"/>
      <c r="C11" s="70" t="s">
        <v>24</v>
      </c>
      <c r="D11" s="35" t="s">
        <v>17</v>
      </c>
      <c r="E11" s="71">
        <f>E!D11</f>
        <v>1.2999999999999998</v>
      </c>
      <c r="F11" s="71">
        <f>E!E11</f>
        <v>0</v>
      </c>
      <c r="G11" s="71">
        <f>E!F11</f>
        <v>0</v>
      </c>
      <c r="H11" s="71">
        <f>E!G11</f>
        <v>0</v>
      </c>
      <c r="I11" s="71">
        <f>E!H11</f>
        <v>0</v>
      </c>
      <c r="J11" s="71">
        <f>E!I11</f>
        <v>0</v>
      </c>
      <c r="K11" s="71">
        <f>E!J11</f>
        <v>0</v>
      </c>
      <c r="L11" s="71">
        <f>E!K11</f>
        <v>0</v>
      </c>
      <c r="M11" s="71">
        <f>E!L11</f>
        <v>0</v>
      </c>
      <c r="N11" s="71">
        <f>E!M11</f>
        <v>0</v>
      </c>
      <c r="O11" s="71">
        <f>E!N11</f>
        <v>0</v>
      </c>
      <c r="P11" s="71">
        <f>E!O11</f>
        <v>0</v>
      </c>
      <c r="Q11" s="71">
        <f>E!L11</f>
        <v>0</v>
      </c>
      <c r="R11" s="71">
        <f>E!M11</f>
        <v>0</v>
      </c>
      <c r="S11" s="71">
        <f>E!N11</f>
        <v>0</v>
      </c>
      <c r="T11" s="71">
        <f>E!O11</f>
        <v>0</v>
      </c>
      <c r="U11" s="71">
        <f>E!P11</f>
        <v>0</v>
      </c>
      <c r="V11" s="71">
        <f>E!Q11</f>
        <v>0</v>
      </c>
      <c r="W11" s="71">
        <f>E!R11</f>
        <v>0</v>
      </c>
      <c r="X11" s="71">
        <f>E!S11</f>
        <v>0</v>
      </c>
      <c r="Y11" s="18"/>
      <c r="Z11" s="1"/>
    </row>
    <row r="12" spans="1:29" ht="12.75" x14ac:dyDescent="0.2">
      <c r="A12" s="1"/>
      <c r="B12" s="15"/>
      <c r="C12" s="70" t="s">
        <v>25</v>
      </c>
      <c r="D12" s="35" t="s">
        <v>18</v>
      </c>
      <c r="E12" s="75">
        <f>F!D11</f>
        <v>1.1000000000000001</v>
      </c>
      <c r="F12" s="75">
        <f>F!E11</f>
        <v>0</v>
      </c>
      <c r="G12" s="75">
        <f>F!F11</f>
        <v>0</v>
      </c>
      <c r="H12" s="75">
        <f>F!G11</f>
        <v>0</v>
      </c>
      <c r="I12" s="75">
        <f>F!H11</f>
        <v>0</v>
      </c>
      <c r="J12" s="75">
        <f>F!I11</f>
        <v>0</v>
      </c>
      <c r="K12" s="75">
        <f>F!J11</f>
        <v>0</v>
      </c>
      <c r="L12" s="75">
        <f>F!K11</f>
        <v>0</v>
      </c>
      <c r="M12" s="75">
        <f>F!L11</f>
        <v>0</v>
      </c>
      <c r="N12" s="75">
        <f>F!M11</f>
        <v>0</v>
      </c>
      <c r="O12" s="75">
        <f>F!N11</f>
        <v>0</v>
      </c>
      <c r="P12" s="75">
        <f>F!O11</f>
        <v>0</v>
      </c>
      <c r="Q12" s="75">
        <f>F!L11</f>
        <v>0</v>
      </c>
      <c r="R12" s="75">
        <f>F!M11</f>
        <v>0</v>
      </c>
      <c r="S12" s="75">
        <f>F!N11</f>
        <v>0</v>
      </c>
      <c r="T12" s="75">
        <f>F!O11</f>
        <v>0</v>
      </c>
      <c r="U12" s="75">
        <f>F!P11</f>
        <v>0</v>
      </c>
      <c r="V12" s="75">
        <f>F!Q11</f>
        <v>0</v>
      </c>
      <c r="W12" s="75">
        <f>F!R11</f>
        <v>0</v>
      </c>
      <c r="X12" s="75">
        <f>F!S11</f>
        <v>0</v>
      </c>
      <c r="Y12" s="18"/>
      <c r="Z12" s="1"/>
    </row>
    <row r="13" spans="1:29" ht="12.75" x14ac:dyDescent="0.2">
      <c r="A13" s="1"/>
      <c r="B13" s="15"/>
      <c r="C13" s="70" t="s">
        <v>26</v>
      </c>
      <c r="D13" s="35" t="s">
        <v>19</v>
      </c>
      <c r="E13" s="71">
        <f>G!D11</f>
        <v>1</v>
      </c>
      <c r="F13" s="71">
        <f>G!E11</f>
        <v>0</v>
      </c>
      <c r="G13" s="71">
        <f>G!F11</f>
        <v>0</v>
      </c>
      <c r="H13" s="71">
        <f>G!G11</f>
        <v>0</v>
      </c>
      <c r="I13" s="71">
        <f>G!H11</f>
        <v>0</v>
      </c>
      <c r="J13" s="71">
        <f>G!I11</f>
        <v>0</v>
      </c>
      <c r="K13" s="71">
        <f>G!J11</f>
        <v>0</v>
      </c>
      <c r="L13" s="71">
        <f>G!K11</f>
        <v>0</v>
      </c>
      <c r="M13" s="71">
        <f>G!L11</f>
        <v>0</v>
      </c>
      <c r="N13" s="71">
        <f>G!M11</f>
        <v>0</v>
      </c>
      <c r="O13" s="71">
        <f>G!N11</f>
        <v>0</v>
      </c>
      <c r="P13" s="71">
        <f>G!O11</f>
        <v>0</v>
      </c>
      <c r="Q13" s="71">
        <f>G!L11</f>
        <v>0</v>
      </c>
      <c r="R13" s="71">
        <f>G!M11</f>
        <v>0</v>
      </c>
      <c r="S13" s="71">
        <f>G!N11</f>
        <v>0</v>
      </c>
      <c r="T13" s="71">
        <f>G!O11</f>
        <v>0</v>
      </c>
      <c r="U13" s="71">
        <f>G!P11</f>
        <v>0</v>
      </c>
      <c r="V13" s="71">
        <f>G!Q11</f>
        <v>0</v>
      </c>
      <c r="W13" s="71">
        <f>G!R11</f>
        <v>0</v>
      </c>
      <c r="X13" s="71">
        <f>G!S11</f>
        <v>0</v>
      </c>
      <c r="Y13" s="18"/>
      <c r="Z13" s="1"/>
    </row>
    <row r="14" spans="1:29" ht="12.75" x14ac:dyDescent="0.2">
      <c r="A14" s="1"/>
      <c r="B14" s="15"/>
      <c r="Y14" s="18"/>
      <c r="Z14" s="1"/>
    </row>
    <row r="15" spans="1:29" ht="13.5" thickBot="1" x14ac:dyDescent="0.25">
      <c r="A15" s="1"/>
      <c r="B15" s="27"/>
      <c r="C15" s="54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54"/>
      <c r="Y15" s="29"/>
      <c r="Z15" s="1"/>
    </row>
    <row r="16" spans="1:29" ht="12.75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45" customHeight="1" x14ac:dyDescent="0.2"/>
    <row r="18" ht="14.45" customHeight="1" x14ac:dyDescent="0.2"/>
    <row r="19" ht="12.75" x14ac:dyDescent="0.2"/>
    <row r="20" ht="12.75" x14ac:dyDescent="0.2"/>
    <row r="21" ht="12.75" x14ac:dyDescent="0.2"/>
    <row r="22" ht="12.75" x14ac:dyDescent="0.2"/>
  </sheetData>
  <sheetProtection algorithmName="SHA-512" hashValue="rU8VMn88sglEp+8JETtvSi7I8wz2HBhmBJqjl7UqOtDoPl2LrjxLZ6tPf6055KXbvvQqdxbp6ZHZPC+YNK4Ncw==" saltValue="WNw6BBbkV33f+N7pAyCs1g==" spinCount="100000" sheet="1" formatCells="0" formatColumns="0" formatRows="0" insertColumns="0" insertRows="0" insertHyperlinks="0" deleteColumns="0" deleteRows="0" sort="0" autoFilter="0" pivotTables="0"/>
  <mergeCells count="1">
    <mergeCell ref="Q2:Q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Fator Q</vt:lpstr>
      <vt:lpstr>A</vt:lpstr>
      <vt:lpstr>B</vt:lpstr>
      <vt:lpstr>C</vt:lpstr>
      <vt:lpstr>D</vt:lpstr>
      <vt:lpstr>E</vt:lpstr>
      <vt:lpstr>F</vt:lpstr>
      <vt:lpstr>G</vt:lpstr>
      <vt:lpstr>ResumoMetas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Marília Strapasson de Souza</dc:creator>
  <cp:lastModifiedBy>Solange</cp:lastModifiedBy>
  <dcterms:created xsi:type="dcterms:W3CDTF">2022-04-06T13:23:10Z</dcterms:created>
  <dcterms:modified xsi:type="dcterms:W3CDTF">2024-09-18T18:20:02Z</dcterms:modified>
</cp:coreProperties>
</file>